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 activeTab="6"/>
  </bookViews>
  <sheets>
    <sheet name="Приложение № 1" sheetId="1" r:id="rId1"/>
    <sheet name="Приложение № 2" sheetId="4" r:id="rId2"/>
    <sheet name="Приложение № 3" sheetId="5" r:id="rId3"/>
    <sheet name="Приложение № 4" sheetId="6" r:id="rId4"/>
    <sheet name="Приложение № 5" sheetId="7" r:id="rId5"/>
    <sheet name="Приложение № 6" sheetId="9" r:id="rId6"/>
    <sheet name="Приложение № 7" sheetId="10" r:id="rId7"/>
    <sheet name="Приложение № 8" sheetId="11" r:id="rId8"/>
    <sheet name="Лист2" sheetId="2" r:id="rId9"/>
    <sheet name="Лист3" sheetId="3" r:id="rId10"/>
  </sheets>
  <calcPr calcId="162913"/>
</workbook>
</file>

<file path=xl/calcChain.xml><?xml version="1.0" encoding="utf-8"?>
<calcChain xmlns="http://schemas.openxmlformats.org/spreadsheetml/2006/main">
  <c r="K19" i="9" l="1"/>
  <c r="J19" i="9"/>
  <c r="L135" i="7"/>
  <c r="K135" i="7"/>
  <c r="L123" i="7"/>
  <c r="L121" i="7"/>
  <c r="L119" i="7"/>
  <c r="M119" i="7" s="1"/>
  <c r="L131" i="7"/>
  <c r="L111" i="7"/>
  <c r="L103" i="7"/>
  <c r="L98" i="7"/>
  <c r="L95" i="7"/>
  <c r="L83" i="7"/>
  <c r="M83" i="7" s="1"/>
  <c r="K82" i="7"/>
  <c r="K81" i="7" s="1"/>
  <c r="L88" i="7"/>
  <c r="L75" i="7"/>
  <c r="L67" i="7"/>
  <c r="L59" i="7"/>
  <c r="L57" i="7"/>
  <c r="L55" i="7"/>
  <c r="L30" i="7"/>
  <c r="L28" i="7"/>
  <c r="L26" i="7"/>
  <c r="L19" i="7"/>
  <c r="G20" i="6"/>
  <c r="G35" i="6"/>
  <c r="G33" i="6"/>
  <c r="G31" i="6"/>
  <c r="G29" i="6"/>
  <c r="G27" i="6"/>
  <c r="G17" i="6"/>
  <c r="G12" i="6"/>
  <c r="G13" i="6"/>
  <c r="G14" i="6"/>
  <c r="G15" i="6"/>
  <c r="G11" i="6"/>
  <c r="L35" i="5"/>
  <c r="L36" i="5"/>
  <c r="L14" i="5"/>
  <c r="K14" i="5"/>
  <c r="K47" i="5"/>
  <c r="K21" i="5"/>
  <c r="L55" i="5"/>
  <c r="K55" i="5"/>
  <c r="L56" i="5"/>
  <c r="L51" i="5"/>
  <c r="L54" i="5"/>
  <c r="K49" i="5"/>
  <c r="K48" i="5" s="1"/>
  <c r="L50" i="5"/>
  <c r="L49" i="5" s="1"/>
  <c r="L48" i="5" s="1"/>
  <c r="L46" i="5"/>
  <c r="L45" i="5"/>
  <c r="K42" i="5"/>
  <c r="K41" i="5" s="1"/>
  <c r="L43" i="5"/>
  <c r="L42" i="5" s="1"/>
  <c r="L41" i="5" s="1"/>
  <c r="K38" i="5"/>
  <c r="L39" i="5"/>
  <c r="L33" i="5"/>
  <c r="L32" i="5" s="1"/>
  <c r="L31" i="5" s="1"/>
  <c r="L29" i="5"/>
  <c r="K29" i="5"/>
  <c r="L27" i="5"/>
  <c r="K27" i="5"/>
  <c r="L25" i="5"/>
  <c r="K25" i="5"/>
  <c r="L23" i="5"/>
  <c r="L22" i="5" s="1"/>
  <c r="K23" i="5"/>
  <c r="K22" i="5" s="1"/>
  <c r="L16" i="5"/>
  <c r="L17" i="5"/>
  <c r="L18" i="5"/>
  <c r="M18" i="5" s="1"/>
  <c r="L19" i="5"/>
  <c r="M19" i="5" s="1"/>
  <c r="L20" i="5"/>
  <c r="M20" i="5" s="1"/>
  <c r="L15" i="5"/>
  <c r="K52" i="4"/>
  <c r="K12" i="4"/>
  <c r="J12" i="4"/>
  <c r="K47" i="4"/>
  <c r="K50" i="4"/>
  <c r="J50" i="4"/>
  <c r="K51" i="4"/>
  <c r="K46" i="4"/>
  <c r="K49" i="4"/>
  <c r="K45" i="4"/>
  <c r="K44" i="4" s="1"/>
  <c r="K43" i="4" s="1"/>
  <c r="K41" i="4"/>
  <c r="K40" i="4"/>
  <c r="J37" i="4"/>
  <c r="K37" i="4" s="1"/>
  <c r="K38" i="4"/>
  <c r="K33" i="4"/>
  <c r="J33" i="4"/>
  <c r="K31" i="4"/>
  <c r="K30" i="4"/>
  <c r="K28" i="4"/>
  <c r="J21" i="4"/>
  <c r="K25" i="4"/>
  <c r="K21" i="4" s="1"/>
  <c r="J13" i="4"/>
  <c r="K17" i="4"/>
  <c r="L17" i="4" s="1"/>
  <c r="K18" i="4"/>
  <c r="L18" i="4" s="1"/>
  <c r="K19" i="4"/>
  <c r="L19" i="4" s="1"/>
  <c r="K16" i="4"/>
  <c r="K15" i="4"/>
  <c r="K14" i="4"/>
  <c r="K51" i="1"/>
  <c r="L52" i="1"/>
  <c r="L51" i="1" s="1"/>
  <c r="L48" i="1"/>
  <c r="K46" i="1"/>
  <c r="L47" i="1"/>
  <c r="L46" i="1" s="1"/>
  <c r="L50" i="1"/>
  <c r="L49" i="1" s="1"/>
  <c r="K44" i="1"/>
  <c r="K43" i="1" s="1"/>
  <c r="K42" i="1" s="1"/>
  <c r="L45" i="1"/>
  <c r="L44" i="1" s="1"/>
  <c r="K37" i="1"/>
  <c r="K36" i="1" s="1"/>
  <c r="L38" i="1"/>
  <c r="L37" i="1" s="1"/>
  <c r="L36" i="1" s="1"/>
  <c r="K33" i="1"/>
  <c r="L33" i="1" s="1"/>
  <c r="L31" i="1"/>
  <c r="L30" i="1"/>
  <c r="L28" i="1"/>
  <c r="K21" i="1"/>
  <c r="K20" i="1" s="1"/>
  <c r="K13" i="1"/>
  <c r="L25" i="1"/>
  <c r="L19" i="1"/>
  <c r="M19" i="1" s="1"/>
  <c r="L18" i="1"/>
  <c r="M18" i="1" s="1"/>
  <c r="L17" i="1"/>
  <c r="M17" i="1" s="1"/>
  <c r="L16" i="1"/>
  <c r="L15" i="1"/>
  <c r="L14" i="1"/>
  <c r="L82" i="7" l="1"/>
  <c r="M82" i="7"/>
  <c r="L81" i="7"/>
  <c r="M81" i="7" s="1"/>
  <c r="J36" i="4"/>
  <c r="K36" i="4" s="1"/>
  <c r="K13" i="4"/>
  <c r="L43" i="1"/>
  <c r="L42" i="1" s="1"/>
  <c r="L21" i="1"/>
  <c r="L13" i="1"/>
  <c r="K20" i="4"/>
  <c r="K29" i="4"/>
  <c r="L102" i="7" l="1"/>
  <c r="L49" i="7"/>
  <c r="L51" i="7"/>
  <c r="M51" i="7"/>
  <c r="K51" i="7"/>
  <c r="K39" i="4"/>
  <c r="L118" i="7" l="1"/>
  <c r="K118" i="7"/>
  <c r="M103" i="7"/>
  <c r="M102" i="7" s="1"/>
  <c r="K102" i="7"/>
  <c r="M56" i="5"/>
  <c r="L50" i="4"/>
  <c r="L51" i="4"/>
  <c r="L45" i="4"/>
  <c r="L46" i="4"/>
  <c r="L49" i="4"/>
  <c r="M118" i="7" l="1"/>
  <c r="L122" i="7"/>
  <c r="M122" i="7"/>
  <c r="K122" i="7"/>
  <c r="K49" i="7"/>
  <c r="K48" i="7" s="1"/>
  <c r="M11" i="10" l="1"/>
  <c r="M12" i="10"/>
  <c r="L14" i="9"/>
  <c r="L18" i="9"/>
  <c r="K36" i="7"/>
  <c r="K35" i="7" s="1"/>
  <c r="K34" i="7" s="1"/>
  <c r="K33" i="7" s="1"/>
  <c r="K32" i="7" s="1"/>
  <c r="K31" i="7" s="1"/>
  <c r="M47" i="1"/>
  <c r="L10" i="10" l="1"/>
  <c r="K10" i="10"/>
  <c r="K13" i="9"/>
  <c r="K17" i="9"/>
  <c r="J13" i="9"/>
  <c r="J12" i="9" s="1"/>
  <c r="J11" i="9" s="1"/>
  <c r="J17" i="9"/>
  <c r="J16" i="9" s="1"/>
  <c r="J15" i="9" s="1"/>
  <c r="K27" i="4"/>
  <c r="K26" i="4" s="1"/>
  <c r="K16" i="9" l="1"/>
  <c r="L17" i="9"/>
  <c r="K12" i="9"/>
  <c r="L13" i="9"/>
  <c r="J10" i="9"/>
  <c r="K11" i="9" l="1"/>
  <c r="L12" i="9"/>
  <c r="K15" i="9"/>
  <c r="L15" i="9" s="1"/>
  <c r="L16" i="9"/>
  <c r="L136" i="7"/>
  <c r="L120" i="7"/>
  <c r="L117" i="7" s="1"/>
  <c r="L54" i="7"/>
  <c r="L56" i="7"/>
  <c r="L48" i="7"/>
  <c r="L29" i="7"/>
  <c r="L27" i="7"/>
  <c r="L25" i="7"/>
  <c r="L18" i="7"/>
  <c r="K136" i="7"/>
  <c r="L130" i="7"/>
  <c r="L129" i="7" s="1"/>
  <c r="L128" i="7" s="1"/>
  <c r="L127" i="7" s="1"/>
  <c r="K130" i="7"/>
  <c r="K129" i="7" s="1"/>
  <c r="K128" i="7" s="1"/>
  <c r="K127" i="7" s="1"/>
  <c r="K126" i="7" s="1"/>
  <c r="K125" i="7" s="1"/>
  <c r="K124" i="7" s="1"/>
  <c r="K120" i="7"/>
  <c r="K117" i="7" s="1"/>
  <c r="K116" i="7" s="1"/>
  <c r="L110" i="7"/>
  <c r="L109" i="7" s="1"/>
  <c r="L108" i="7" s="1"/>
  <c r="L107" i="7" s="1"/>
  <c r="L106" i="7" s="1"/>
  <c r="L105" i="7" s="1"/>
  <c r="L104" i="7" s="1"/>
  <c r="K110" i="7"/>
  <c r="K109" i="7" s="1"/>
  <c r="K108" i="7" s="1"/>
  <c r="K107" i="7" s="1"/>
  <c r="K106" i="7" s="1"/>
  <c r="K105" i="7" s="1"/>
  <c r="K104" i="7" s="1"/>
  <c r="L94" i="7"/>
  <c r="L91" i="7" s="1"/>
  <c r="L90" i="7" s="1"/>
  <c r="L97" i="7"/>
  <c r="L96" i="7" s="1"/>
  <c r="L100" i="7"/>
  <c r="L99" i="7" s="1"/>
  <c r="K94" i="7"/>
  <c r="K97" i="7"/>
  <c r="K96" i="7" s="1"/>
  <c r="K100" i="7"/>
  <c r="K99" i="7" s="1"/>
  <c r="L85" i="7"/>
  <c r="L84" i="7" s="1"/>
  <c r="L80" i="7" s="1"/>
  <c r="L87" i="7"/>
  <c r="K87" i="7"/>
  <c r="K85" i="7"/>
  <c r="L74" i="7"/>
  <c r="L73" i="7" s="1"/>
  <c r="L72" i="7" s="1"/>
  <c r="L71" i="7" s="1"/>
  <c r="L70" i="7" s="1"/>
  <c r="L69" i="7" s="1"/>
  <c r="L68" i="7" s="1"/>
  <c r="K74" i="7"/>
  <c r="K73" i="7" s="1"/>
  <c r="K72" i="7" s="1"/>
  <c r="K71" i="7" s="1"/>
  <c r="K70" i="7" s="1"/>
  <c r="K69" i="7" s="1"/>
  <c r="K68" i="7" s="1"/>
  <c r="L66" i="7"/>
  <c r="L65" i="7" s="1"/>
  <c r="L64" i="7" s="1"/>
  <c r="L63" i="7" s="1"/>
  <c r="L62" i="7" s="1"/>
  <c r="L61" i="7" s="1"/>
  <c r="L60" i="7" s="1"/>
  <c r="K66" i="7"/>
  <c r="K65" i="7" s="1"/>
  <c r="K64" i="7" s="1"/>
  <c r="K63" i="7" s="1"/>
  <c r="K62" i="7" s="1"/>
  <c r="K61" i="7" s="1"/>
  <c r="K60" i="7" s="1"/>
  <c r="L58" i="7"/>
  <c r="N53" i="7"/>
  <c r="K54" i="7"/>
  <c r="K56" i="7"/>
  <c r="K58" i="7"/>
  <c r="K29" i="7"/>
  <c r="K27" i="7"/>
  <c r="K25" i="7"/>
  <c r="K18" i="7"/>
  <c r="K17" i="7" s="1"/>
  <c r="M44" i="7"/>
  <c r="L43" i="7"/>
  <c r="K43" i="7"/>
  <c r="K42" i="7" s="1"/>
  <c r="K41" i="7" s="1"/>
  <c r="K40" i="7" s="1"/>
  <c r="K39" i="7" s="1"/>
  <c r="M117" i="7" l="1"/>
  <c r="L116" i="7"/>
  <c r="K91" i="7"/>
  <c r="K90" i="7" s="1"/>
  <c r="L93" i="7"/>
  <c r="K93" i="7"/>
  <c r="K92" i="7" s="1"/>
  <c r="L126" i="7"/>
  <c r="L125" i="7" s="1"/>
  <c r="L124" i="7" s="1"/>
  <c r="L11" i="9"/>
  <c r="K10" i="9"/>
  <c r="K84" i="7"/>
  <c r="K80" i="7" s="1"/>
  <c r="K79" i="7" s="1"/>
  <c r="K78" i="7" s="1"/>
  <c r="K77" i="7" s="1"/>
  <c r="K76" i="7" s="1"/>
  <c r="L53" i="7"/>
  <c r="L24" i="7"/>
  <c r="L79" i="7"/>
  <c r="L78" i="7" s="1"/>
  <c r="L77" i="7" s="1"/>
  <c r="L76" i="7" s="1"/>
  <c r="K134" i="7"/>
  <c r="K133" i="7" s="1"/>
  <c r="K132" i="7" s="1"/>
  <c r="L134" i="7"/>
  <c r="L133" i="7" s="1"/>
  <c r="L132" i="7" s="1"/>
  <c r="L92" i="7"/>
  <c r="M49" i="7"/>
  <c r="K53" i="7"/>
  <c r="K24" i="7"/>
  <c r="M43" i="7"/>
  <c r="L42" i="7"/>
  <c r="K115" i="7" l="1"/>
  <c r="K114" i="7" s="1"/>
  <c r="K113" i="7" s="1"/>
  <c r="K112" i="7" s="1"/>
  <c r="K89" i="7"/>
  <c r="K47" i="7"/>
  <c r="M48" i="7"/>
  <c r="M42" i="7"/>
  <c r="L41" i="7"/>
  <c r="K46" i="7" l="1"/>
  <c r="K45" i="7" s="1"/>
  <c r="K38" i="7" s="1"/>
  <c r="L47" i="7"/>
  <c r="L46" i="7" s="1"/>
  <c r="L45" i="7" s="1"/>
  <c r="M45" i="7" s="1"/>
  <c r="L89" i="7"/>
  <c r="M116" i="7"/>
  <c r="L115" i="7"/>
  <c r="L114" i="7" s="1"/>
  <c r="M41" i="7"/>
  <c r="L40" i="7"/>
  <c r="L113" i="7" l="1"/>
  <c r="L112" i="7" s="1"/>
  <c r="M40" i="7"/>
  <c r="L39" i="7"/>
  <c r="M39" i="7" l="1"/>
  <c r="L38" i="7"/>
  <c r="M38" i="7" s="1"/>
  <c r="L53" i="5"/>
  <c r="L52" i="5" s="1"/>
  <c r="L47" i="5" s="1"/>
  <c r="K53" i="5"/>
  <c r="J48" i="4"/>
  <c r="J44" i="4"/>
  <c r="J43" i="4" s="1"/>
  <c r="K49" i="1"/>
  <c r="K48" i="1" s="1"/>
  <c r="K52" i="5" l="1"/>
  <c r="K48" i="4"/>
  <c r="L48" i="4" s="1"/>
  <c r="L43" i="4"/>
  <c r="L44" i="4"/>
  <c r="M120" i="7"/>
  <c r="M101" i="7"/>
  <c r="M100" i="7"/>
  <c r="M99" i="7"/>
  <c r="M98" i="7"/>
  <c r="M97" i="7"/>
  <c r="M96" i="7"/>
  <c r="M95" i="7"/>
  <c r="M94" i="7"/>
  <c r="M68" i="7"/>
  <c r="M69" i="7"/>
  <c r="M70" i="7"/>
  <c r="M71" i="7"/>
  <c r="M72" i="7"/>
  <c r="M73" i="7"/>
  <c r="M74" i="7"/>
  <c r="L23" i="7"/>
  <c r="L22" i="7" s="1"/>
  <c r="L21" i="7" s="1"/>
  <c r="L20" i="7" s="1"/>
  <c r="L17" i="7"/>
  <c r="L16" i="7" s="1"/>
  <c r="K16" i="7"/>
  <c r="K15" i="7" s="1"/>
  <c r="G10" i="6"/>
  <c r="F10" i="6"/>
  <c r="K32" i="1"/>
  <c r="M77" i="7"/>
  <c r="M78" i="7"/>
  <c r="M79" i="7"/>
  <c r="M80" i="7"/>
  <c r="M84" i="7"/>
  <c r="M85" i="7"/>
  <c r="M86" i="7"/>
  <c r="M87" i="7"/>
  <c r="M88" i="7"/>
  <c r="M75" i="7"/>
  <c r="M36" i="7"/>
  <c r="M37" i="7"/>
  <c r="M50" i="7"/>
  <c r="M54" i="7"/>
  <c r="M55" i="7"/>
  <c r="M56" i="7"/>
  <c r="M57" i="7"/>
  <c r="M58" i="7"/>
  <c r="M59" i="7"/>
  <c r="M60" i="7"/>
  <c r="M61" i="7"/>
  <c r="M62" i="7"/>
  <c r="M63" i="7"/>
  <c r="M64" i="7"/>
  <c r="M65" i="7"/>
  <c r="M66" i="7"/>
  <c r="M67" i="7"/>
  <c r="M89" i="7"/>
  <c r="M90" i="7"/>
  <c r="M91" i="7"/>
  <c r="M92" i="7"/>
  <c r="M93" i="7"/>
  <c r="M104" i="7"/>
  <c r="M105" i="7"/>
  <c r="M106" i="7"/>
  <c r="M107" i="7"/>
  <c r="M108" i="7"/>
  <c r="M109" i="7"/>
  <c r="M110" i="7"/>
  <c r="M111" i="7"/>
  <c r="M112" i="7"/>
  <c r="M113" i="7"/>
  <c r="M114" i="7"/>
  <c r="M115" i="7"/>
  <c r="M121" i="7"/>
  <c r="M124" i="7"/>
  <c r="M125" i="7"/>
  <c r="M126" i="7"/>
  <c r="M127" i="7"/>
  <c r="M128" i="7"/>
  <c r="M129" i="7"/>
  <c r="M130" i="7"/>
  <c r="M131" i="7"/>
  <c r="M132" i="7"/>
  <c r="M133" i="7"/>
  <c r="M134" i="7"/>
  <c r="M135" i="7"/>
  <c r="M136" i="7"/>
  <c r="M137" i="7"/>
  <c r="M35" i="7"/>
  <c r="M34" i="7"/>
  <c r="M33" i="7"/>
  <c r="M32" i="7"/>
  <c r="M31" i="7"/>
  <c r="M28" i="7"/>
  <c r="M27" i="7"/>
  <c r="M26" i="7"/>
  <c r="M25" i="7"/>
  <c r="M19" i="7"/>
  <c r="M18" i="7"/>
  <c r="H11" i="6"/>
  <c r="H12" i="6"/>
  <c r="H14" i="6"/>
  <c r="H15" i="6"/>
  <c r="H17" i="6"/>
  <c r="H19" i="6"/>
  <c r="H20" i="6"/>
  <c r="H21" i="6"/>
  <c r="H23" i="6"/>
  <c r="H24" i="6"/>
  <c r="H25" i="6"/>
  <c r="H27" i="6"/>
  <c r="H29" i="6"/>
  <c r="H31" i="6"/>
  <c r="H33" i="6"/>
  <c r="H35" i="6"/>
  <c r="G34" i="6"/>
  <c r="G32" i="6"/>
  <c r="G30" i="6"/>
  <c r="G28" i="6"/>
  <c r="G26" i="6"/>
  <c r="G22" i="6"/>
  <c r="G18" i="6"/>
  <c r="G16" i="6"/>
  <c r="F34" i="6"/>
  <c r="F32" i="6"/>
  <c r="F30" i="6"/>
  <c r="F28" i="6"/>
  <c r="F26" i="6"/>
  <c r="F22" i="6"/>
  <c r="F18" i="6"/>
  <c r="F16" i="6"/>
  <c r="M15" i="5"/>
  <c r="M16" i="5"/>
  <c r="M17" i="5"/>
  <c r="M23" i="5"/>
  <c r="M24" i="5"/>
  <c r="M25" i="5"/>
  <c r="M26" i="5"/>
  <c r="M27" i="5"/>
  <c r="M28" i="5"/>
  <c r="M29" i="5"/>
  <c r="M30" i="5"/>
  <c r="M33" i="5"/>
  <c r="M35" i="5"/>
  <c r="M36" i="5"/>
  <c r="M39" i="5"/>
  <c r="M42" i="5"/>
  <c r="M43" i="5"/>
  <c r="M45" i="5"/>
  <c r="M46" i="5"/>
  <c r="M49" i="5"/>
  <c r="M50" i="5"/>
  <c r="M53" i="5"/>
  <c r="M54" i="5"/>
  <c r="L44" i="5"/>
  <c r="K44" i="5"/>
  <c r="L40" i="5"/>
  <c r="K40" i="5"/>
  <c r="L38" i="5"/>
  <c r="L37" i="5" s="1"/>
  <c r="L34" i="5"/>
  <c r="L13" i="5" s="1"/>
  <c r="K34" i="5"/>
  <c r="K13" i="5" s="1"/>
  <c r="K57" i="5" s="1"/>
  <c r="K12" i="5" s="1"/>
  <c r="K32" i="5"/>
  <c r="K31" i="5" s="1"/>
  <c r="L21" i="5"/>
  <c r="L14" i="4"/>
  <c r="L15" i="4"/>
  <c r="L16" i="4"/>
  <c r="L22" i="4"/>
  <c r="L23" i="4"/>
  <c r="L24" i="4"/>
  <c r="L25" i="4"/>
  <c r="L28" i="4"/>
  <c r="L30" i="4"/>
  <c r="L31" i="4"/>
  <c r="L34" i="4"/>
  <c r="L37" i="4"/>
  <c r="L38" i="4"/>
  <c r="L40" i="4"/>
  <c r="L41" i="4"/>
  <c r="J47" i="4"/>
  <c r="L47" i="4" s="1"/>
  <c r="J39" i="4"/>
  <c r="K32" i="4"/>
  <c r="J29" i="4"/>
  <c r="J27" i="4"/>
  <c r="L35" i="1"/>
  <c r="L39" i="1"/>
  <c r="L20" i="1"/>
  <c r="L29" i="1"/>
  <c r="K29" i="1"/>
  <c r="M14" i="1"/>
  <c r="M15" i="1"/>
  <c r="M16" i="1"/>
  <c r="M22" i="1"/>
  <c r="M23" i="1"/>
  <c r="M24" i="1"/>
  <c r="M25" i="1"/>
  <c r="M28" i="1"/>
  <c r="M30" i="1"/>
  <c r="M31" i="1"/>
  <c r="M34" i="1"/>
  <c r="M37" i="1"/>
  <c r="M38" i="1"/>
  <c r="M40" i="1"/>
  <c r="M41" i="1"/>
  <c r="M45" i="1"/>
  <c r="M44" i="1" s="1"/>
  <c r="M43" i="1" s="1"/>
  <c r="M50" i="1"/>
  <c r="M49" i="1" s="1"/>
  <c r="L32" i="1"/>
  <c r="L27" i="1"/>
  <c r="L26" i="1" s="1"/>
  <c r="M51" i="1"/>
  <c r="K39" i="1"/>
  <c r="K27" i="1"/>
  <c r="K26" i="1" s="1"/>
  <c r="K12" i="1" l="1"/>
  <c r="L12" i="1"/>
  <c r="G36" i="6"/>
  <c r="L53" i="1"/>
  <c r="H26" i="6"/>
  <c r="H34" i="6"/>
  <c r="H32" i="6"/>
  <c r="M24" i="7"/>
  <c r="H28" i="6"/>
  <c r="H18" i="6"/>
  <c r="H16" i="6"/>
  <c r="H22" i="6"/>
  <c r="M53" i="7"/>
  <c r="M47" i="7" s="1"/>
  <c r="M46" i="7" s="1"/>
  <c r="M17" i="7"/>
  <c r="H30" i="6"/>
  <c r="M31" i="5"/>
  <c r="M40" i="5"/>
  <c r="M44" i="5"/>
  <c r="M55" i="5"/>
  <c r="M41" i="5"/>
  <c r="M14" i="5"/>
  <c r="L29" i="4"/>
  <c r="M48" i="1"/>
  <c r="M42" i="1" s="1"/>
  <c r="M29" i="1"/>
  <c r="L36" i="4"/>
  <c r="L39" i="4"/>
  <c r="M48" i="5"/>
  <c r="M52" i="5"/>
  <c r="M47" i="5"/>
  <c r="M38" i="5"/>
  <c r="K37" i="5"/>
  <c r="M37" i="5" s="1"/>
  <c r="M34" i="5"/>
  <c r="M32" i="5"/>
  <c r="M21" i="5"/>
  <c r="M22" i="5"/>
  <c r="L15" i="7"/>
  <c r="L14" i="7" s="1"/>
  <c r="L13" i="7" s="1"/>
  <c r="L12" i="7" s="1"/>
  <c r="L11" i="7" s="1"/>
  <c r="L138" i="7" s="1"/>
  <c r="M16" i="7"/>
  <c r="K14" i="7"/>
  <c r="K35" i="4"/>
  <c r="L33" i="4"/>
  <c r="L27" i="4"/>
  <c r="L21" i="4"/>
  <c r="L13" i="4"/>
  <c r="M36" i="1"/>
  <c r="M32" i="1"/>
  <c r="K23" i="7"/>
  <c r="M23" i="7" s="1"/>
  <c r="H10" i="6"/>
  <c r="F36" i="6"/>
  <c r="J26" i="4"/>
  <c r="L26" i="4" s="1"/>
  <c r="J32" i="4"/>
  <c r="L32" i="4" s="1"/>
  <c r="K42" i="4"/>
  <c r="J20" i="4"/>
  <c r="L20" i="4" s="1"/>
  <c r="J35" i="4"/>
  <c r="M39" i="1"/>
  <c r="K35" i="1"/>
  <c r="M35" i="1" s="1"/>
  <c r="M33" i="1"/>
  <c r="M26" i="1"/>
  <c r="M27" i="1"/>
  <c r="M13" i="1"/>
  <c r="L57" i="5" l="1"/>
  <c r="L12" i="5" s="1"/>
  <c r="M12" i="1"/>
  <c r="L35" i="4"/>
  <c r="M15" i="7"/>
  <c r="K13" i="7"/>
  <c r="M14" i="7"/>
  <c r="K22" i="7"/>
  <c r="M22" i="7" s="1"/>
  <c r="H36" i="6"/>
  <c r="J42" i="4"/>
  <c r="L42" i="4" s="1"/>
  <c r="M20" i="1"/>
  <c r="M21" i="1"/>
  <c r="M57" i="5" l="1"/>
  <c r="M76" i="7"/>
  <c r="M13" i="5"/>
  <c r="L12" i="4"/>
  <c r="M12" i="5"/>
  <c r="M13" i="7"/>
  <c r="K21" i="7"/>
  <c r="K20" i="7" s="1"/>
  <c r="J52" i="4"/>
  <c r="L52" i="4" s="1"/>
  <c r="K53" i="1"/>
  <c r="M53" i="1" s="1"/>
  <c r="M21" i="7" l="1"/>
  <c r="M20" i="7"/>
  <c r="M11" i="7" s="1"/>
  <c r="K12" i="7"/>
  <c r="K11" i="7" s="1"/>
  <c r="M12" i="7" l="1"/>
  <c r="K138" i="7" l="1"/>
  <c r="M138" i="7" s="1"/>
</calcChain>
</file>

<file path=xl/comments1.xml><?xml version="1.0" encoding="utf-8"?>
<comments xmlns="http://schemas.openxmlformats.org/spreadsheetml/2006/main">
  <authors>
    <author>Автор</author>
  </authors>
  <commentList>
    <comment ref="B10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<sst xmlns="http://schemas.openxmlformats.org/spreadsheetml/2006/main" count="2222" uniqueCount="288">
  <si>
    <t>1. Доходы бюджета поселения</t>
  </si>
  <si>
    <t>тыс. рублей</t>
  </si>
  <si>
    <t>Коды классификации доходов бюджета поселения</t>
  </si>
  <si>
    <t>Вид доходов</t>
  </si>
  <si>
    <t>Главный администратор доходов   бюджета поселения</t>
  </si>
  <si>
    <t>Группа</t>
  </si>
  <si>
    <t>Подгруппа</t>
  </si>
  <si>
    <t>Статья</t>
  </si>
  <si>
    <t>Подстатья</t>
  </si>
  <si>
    <t>Элемент</t>
  </si>
  <si>
    <t>Подвид доходов</t>
  </si>
  <si>
    <t>Классификация операций сектора государственного управления, относящихся к доходам бюджетов</t>
  </si>
  <si>
    <t>Исполнено</t>
  </si>
  <si>
    <t>Неисполненные назначения</t>
  </si>
  <si>
    <t>000</t>
  </si>
  <si>
    <t>00</t>
  </si>
  <si>
    <t>0000</t>
  </si>
  <si>
    <t>НАЛОГОВЫЕ И НЕНАЛОГОВЫЕ ДОХОДЫ</t>
  </si>
  <si>
    <t>Налог на доходы физических лиц</t>
  </si>
  <si>
    <t>1</t>
  </si>
  <si>
    <t>01</t>
  </si>
  <si>
    <t>02</t>
  </si>
  <si>
    <t>110</t>
  </si>
  <si>
    <t>010</t>
  </si>
  <si>
    <t>020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</si>
  <si>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</si>
  <si>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3000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</si>
  <si>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</si>
  <si>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Налог на доходы физических лиц с доходов,  полученных физическими лицами, не являющимися налоговыми резидентами Российской Федерации</t>
  </si>
  <si>
    <t>030</t>
  </si>
  <si>
    <t>Налоги на товары (работы, услуги) реализуемые на территории Российской Федерации</t>
  </si>
  <si>
    <t>Акцизы по подакцизным товарам (продукции) производимым на территории Российской Федерации.</t>
  </si>
  <si>
    <t>03</t>
  </si>
  <si>
    <t>230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</si>
  <si>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</si>
  <si>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240</t>
  </si>
  <si>
    <t>231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</si>
  <si>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</si>
  <si>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</si>
  <si>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241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</si>
  <si>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</si>
  <si>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250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</si>
  <si>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</si>
  <si>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251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</si>
  <si>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</si>
  <si>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260</t>
  </si>
  <si>
    <t>261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</si>
  <si>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</si>
  <si>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</si>
  <si>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05</t>
  </si>
  <si>
    <t>1000</t>
  </si>
  <si>
    <t>06</t>
  </si>
  <si>
    <t>Налог на имущество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</si>
  <si>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</si>
  <si>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10</t>
  </si>
  <si>
    <t>Налог на имущество физических лиц</t>
  </si>
  <si>
    <t>Земельный налог</t>
  </si>
  <si>
    <t>Земельный налог с организаций, обладающих земельным участком, расположенным в границах сельских поселений</t>
  </si>
  <si>
    <t>033</t>
  </si>
  <si>
    <t>Земельный налог с физических лиц, обладающих земельным участком, расположенным в границах сельских поселений</t>
  </si>
  <si>
    <t>043</t>
  </si>
  <si>
    <t>08</t>
  </si>
  <si>
    <t>ГОСУДАРСТВЕННАЯ ПОШЛИНА</t>
  </si>
  <si>
    <t>04</t>
  </si>
  <si>
    <t>Государственная пошлина за совершение нотариальных действий (за исключением действий совершаемых консульскими учреждениями РФ)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</si>
  <si>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</si>
  <si>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11</t>
  </si>
  <si>
    <t>ДОХОДЫ ОТ ИСПОЛЬЗОВАНИЯ ИМУЩЕСТВА, НАХОДЯЩЕГОСЯ В ГОСУДАРСТВЕННОЙ И МУНИЦИПАЛЬНОЙ СОБСТВЕННОСТИ</t>
  </si>
  <si>
    <t>120</t>
  </si>
  <si>
    <t>Доходы, получаемые в виде арендной платы,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</si>
  <si>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щемельные участки, государсвтенная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</si>
  <si>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025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</si>
  <si>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</si>
  <si>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13</t>
  </si>
  <si>
    <t>ДОХОДЫ ОТ ОКАЗАНИЯ УСЛУГ ИЛИ КОМПЕНСАЦИИ ЗАТРАТ ГОСУДАРСТВА</t>
  </si>
  <si>
    <t>995</t>
  </si>
  <si>
    <t>130</t>
  </si>
  <si>
    <t>Прочие доходы от оказания платных услуг (работ) получателями средств бюджетов поселений</t>
  </si>
  <si>
    <t>Прочие доходы от компенсации затрат бюджетов сельских поселений</t>
  </si>
  <si>
    <t>14</t>
  </si>
  <si>
    <t>БЕЗВОЗМЕЗДНЫЕ ПОСТУПЛЕНИЯ</t>
  </si>
  <si>
    <t>2</t>
  </si>
  <si>
    <t>Безвозмездные поступления от других бюджетов бюджетной системы Российской Федерации</t>
  </si>
  <si>
    <t>15</t>
  </si>
  <si>
    <t>150</t>
  </si>
  <si>
    <t>Дотации бюджетам сельских поселений бюджетной обеспеченности</t>
  </si>
  <si>
    <t>001</t>
  </si>
  <si>
    <t>Дотации бюджетам сельских поселений на выравнивание уровня бюджетной обеспеченности</t>
  </si>
  <si>
    <t>Субвенции бюджетам бюджетной системы Российской Федерации</t>
  </si>
  <si>
    <t>30</t>
  </si>
  <si>
    <t>35</t>
  </si>
  <si>
    <t>118</t>
  </si>
  <si>
    <t>Субвенции бюджетам на осуществление первичного воинского учета на территориях где отсутствуют военные комиссариаты</t>
  </si>
  <si>
    <t>Субвенции бюджетам сельских на осуществление первичного воинского учета на территориях где отсутствуют военные комиссариаты</t>
  </si>
  <si>
    <t>Иные межбюджетные трансферты</t>
  </si>
  <si>
    <t>40</t>
  </si>
  <si>
    <t>49</t>
  </si>
  <si>
    <t>999</t>
  </si>
  <si>
    <t>ВСЕГО ДОХОДОВ</t>
  </si>
  <si>
    <t>Наименование кодов классификации доходов бюджета поселения</t>
  </si>
  <si>
    <t>Исполнение, тыс. руб.</t>
  </si>
  <si>
    <t>Процент исполнения</t>
  </si>
  <si>
    <t>Ниаменование кодов классификации доходов   бюджета поселения</t>
  </si>
  <si>
    <t>Наименование кодов классификации расходов бюджета поселения</t>
  </si>
  <si>
    <t>Исполнено, тыс. руб.</t>
  </si>
  <si>
    <t>Коды классификации расходов бюджета поселения</t>
  </si>
  <si>
    <t>Раздел</t>
  </si>
  <si>
    <t>Подраздел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</si>
  <si>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</si>
  <si>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</si>
  <si>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12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</si>
  <si>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</si>
  <si>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проведения выборов и референдумов</t>
  </si>
  <si>
    <t>Другие общегосударственные вопросы</t>
  </si>
  <si>
    <t>09</t>
  </si>
  <si>
    <t>07</t>
  </si>
  <si>
    <t>ВСЕГО РАСХОДОВ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</si>
  <si>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</si>
  <si>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</si>
  <si>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</si>
  <si>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</si>
  <si>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</si>
  <si>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</si>
  <si>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</si>
  <si>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Общеэкономические вопросы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</si>
  <si>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</si>
  <si>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</si>
  <si>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</si>
  <si>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Благоустройство</t>
  </si>
  <si>
    <t>Образование</t>
  </si>
  <si>
    <t>Молодежная политика и оздоровление детей</t>
  </si>
  <si>
    <t>Культура, кинематография</t>
  </si>
  <si>
    <t>Культура</t>
  </si>
  <si>
    <t>Социальная политика</t>
  </si>
  <si>
    <t>Пенсионное обеспечение</t>
  </si>
  <si>
    <t>Здравоохранение, физическая культура и спорт</t>
  </si>
  <si>
    <t>Физическая культура и спорт</t>
  </si>
  <si>
    <t>Главный распорядитель бюджетных средств</t>
  </si>
  <si>
    <t>Целевая статья</t>
  </si>
  <si>
    <t>Вид расходов</t>
  </si>
  <si>
    <t>Коды классификации расходов местного бюджета</t>
  </si>
  <si>
    <t>Непрограммные расходы</t>
  </si>
  <si>
    <t>99</t>
  </si>
  <si>
    <t>0</t>
  </si>
  <si>
    <t>00000</t>
  </si>
  <si>
    <t>Непрограммные напрвления деятельности сельских (городских) поселений Павлоградского района Омской области</t>
  </si>
  <si>
    <t>Обемпечение руководства и управления в сфере установленныхх функций органов местного самоуправления</t>
  </si>
  <si>
    <t>29980</t>
  </si>
  <si>
    <t>Расходы на выплаты персоналу в йелях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</si>
  <si>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</si>
  <si>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Расходы на выплату персоналу государственных (муниципальных) органов </t>
  </si>
  <si>
    <t>Мероприятия в сфере муниципального управления</t>
  </si>
  <si>
    <t>Обеспечение руководства и управления в сфере установленных функций органов местного самоуправления</t>
  </si>
  <si>
    <t>Расходы на выплаты персоналу в целях обеспечения функций государственными (муниципальными) учреждениями, органами управления государственными внебюджетными фондами</t>
  </si>
  <si>
    <t>Расходы на выплаты персоналу государственных   (муниципальных) органов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</si>
  <si>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</si>
  <si>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</si>
  <si>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</si>
  <si>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 xml:space="preserve">Уплата налогов, сборов и иных платежей </t>
  </si>
  <si>
    <t>200</t>
  </si>
  <si>
    <t>800</t>
  </si>
  <si>
    <t>850</t>
  </si>
  <si>
    <t>Резервные фонды</t>
  </si>
  <si>
    <t>0,00</t>
  </si>
  <si>
    <t>Резервный фонд сельских (городских) поселений</t>
  </si>
  <si>
    <t>29970</t>
  </si>
  <si>
    <t>Резервные средства</t>
  </si>
  <si>
    <t>870</t>
  </si>
  <si>
    <t xml:space="preserve"> Непрограммные расходы</t>
  </si>
  <si>
    <t>Непрограммные направления деятельности сельских (городских) поселений Павлоградского района Омской области</t>
  </si>
  <si>
    <t>Выполнение других обязательств муниципалитета</t>
  </si>
  <si>
    <t>20010</t>
  </si>
  <si>
    <t>Обеспечение выполнения функций казенных учреждений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</si>
  <si>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</si>
  <si>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 на выплаты персоналу казенных учреждений</t>
  </si>
  <si>
    <t>Уплата налогов, сборов и иных обязательных платежей</t>
  </si>
  <si>
    <t>20020</t>
  </si>
  <si>
    <t>Непрограммные направления деятельности сельских (городских) поселений Павлоградского района омской области</t>
  </si>
  <si>
    <t xml:space="preserve">Мероприятия в сфере национальной обороны </t>
  </si>
  <si>
    <t>Осуществление первичного воинского учета на территориях, где отсутствуют военные комиссариаты</t>
  </si>
  <si>
    <t>Расходы на выплату персоналу государственных (муниципальных) органов</t>
  </si>
  <si>
    <t>51182</t>
  </si>
  <si>
    <t>Обеспечение первичных мер пожарной безопасности</t>
  </si>
  <si>
    <t>Иные выплаты населению</t>
  </si>
  <si>
    <t>Иные выплаты текущего характера физическим лицам</t>
  </si>
  <si>
    <t>НАЦИОНАЛЬНАЯ БЕЗОПАСНОСТЬ И ПРАВООХРАНИТЕЛЬНАЯ ДЕЯТЕЛЬНОСТЬ</t>
  </si>
  <si>
    <t>20030</t>
  </si>
  <si>
    <t>300</t>
  </si>
  <si>
    <t>360</t>
  </si>
  <si>
    <t>НАЦИОНАЛЬНАЯ ЭКОНОМИКА</t>
  </si>
  <si>
    <t>Мероприятия в сфере национальной экономики</t>
  </si>
  <si>
    <t>Строительство, реконструкция, капитальный ремонт, ремонт и содержание сети автомобильных дорог общего пользования</t>
  </si>
  <si>
    <t>Расходы на выплату персоналу казенных учреждений</t>
  </si>
  <si>
    <t>Межбюджетные трансферты</t>
  </si>
  <si>
    <t>500</t>
  </si>
  <si>
    <t>540</t>
  </si>
  <si>
    <t>Мероприятия в сфере жилищно-коммунального хозяйства</t>
  </si>
  <si>
    <t>Уличное освещение</t>
  </si>
  <si>
    <t>Молодежная политика</t>
  </si>
  <si>
    <t>Муниципальная программа "Устойчивое развитие территории Логиновского сельского поселения на 2019-2024 годы"</t>
  </si>
  <si>
    <t>55</t>
  </si>
  <si>
    <t>Развитие культуры</t>
  </si>
  <si>
    <t>Содержание муниципальных учреждений культуры</t>
  </si>
  <si>
    <t>Мероприятия в сфере социальной политики</t>
  </si>
  <si>
    <t>Доплата к трудовой пенсии лицам, замещавшим отдельные муниципальные должности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</si>
  <si>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</si>
  <si>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</si>
  <si>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321</t>
  </si>
  <si>
    <t>ФИЗИЧЕСКАЯ КУЛЬТУРА И СПОРТ</t>
  </si>
  <si>
    <t>Массовый спорт</t>
  </si>
  <si>
    <t>Коды классификации источников финансирования дефицита бюджета поселения</t>
  </si>
  <si>
    <t>статья</t>
  </si>
  <si>
    <t>Вид источников</t>
  </si>
  <si>
    <t>Классификация операций сектора государственного управления, относящихся к источникам финансирования дефицита бюджета</t>
  </si>
  <si>
    <t>Наименование кодов классификации источников финансирования дефицита бюджета поселения</t>
  </si>
  <si>
    <t>Изменение остатков средств на счетах по учету средств бюджета</t>
  </si>
  <si>
    <t>Увеличение остатков средств бюджетов</t>
  </si>
  <si>
    <t>Увеличение прочих остатков средств бюджетов</t>
  </si>
  <si>
    <t>Увеличение прочих остатков денежных средств бюджетов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</si>
  <si>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</si>
  <si>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</si>
  <si>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</si>
  <si>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Уменьшение прочих остатков денежных средств бюджетов муниципальных районов</t>
  </si>
  <si>
    <t>Всего источников финансирования дефицита бюджета</t>
  </si>
  <si>
    <t>510</t>
  </si>
  <si>
    <t>600</t>
  </si>
  <si>
    <t>610</t>
  </si>
  <si>
    <t>Главный администратор источников финансирования дефицита бюджета поселения</t>
  </si>
  <si>
    <t>№ п/п</t>
  </si>
  <si>
    <t>Распоряжение</t>
  </si>
  <si>
    <t>номер</t>
  </si>
  <si>
    <t>дата</t>
  </si>
  <si>
    <t>Кому выделено</t>
  </si>
  <si>
    <t>На какие цели</t>
  </si>
  <si>
    <t>Подпрограмма "Безопасность Логиновского сельского поселения Павлоградского муниципального района"</t>
  </si>
  <si>
    <t>Прочая закупка товаров, работ и услуг</t>
  </si>
  <si>
    <t>Прочие работы, услуги</t>
  </si>
  <si>
    <t>ЖИЛИЩНО-КОММУНАЛЬНОЕ ХОЗЯЙСТВО</t>
  </si>
  <si>
    <t>Электроэнергия</t>
  </si>
  <si>
    <t>Коммунальные услуги</t>
  </si>
  <si>
    <t>Организация и содержание мест захоронения</t>
  </si>
  <si>
    <t>56</t>
  </si>
  <si>
    <t>19</t>
  </si>
  <si>
    <t>Прочие дотации бюджетам сельских поселений</t>
  </si>
  <si>
    <t>Утвержденные бюджетные назначения на 2023 год</t>
  </si>
  <si>
    <t>Прочие межбюджетные трансферты, передаваемые бюджетам сельских поселений</t>
  </si>
  <si>
    <t>Исполнение судебных актов Российской Федерации и мировых соглашений по возмещению причиненного вреда</t>
  </si>
  <si>
    <t>Иные выплаты текущего характера организациям</t>
  </si>
  <si>
    <t>20060</t>
  </si>
  <si>
    <t>Перечисление другим бюджетам бюджетной системы Российской Федерации</t>
  </si>
  <si>
    <t xml:space="preserve"> Доходов   бюджета поселения по кодам видов доходов, подвидов доходов, классификации операций сектора государственного управления, относящихся к доходам бюджета за 2023 год</t>
  </si>
  <si>
    <t xml:space="preserve"> Доходы бюджета поселения по кодам классификации доходов бюджетов за 2023 год</t>
  </si>
  <si>
    <t>Расходы бюджета поселения по разделам и подразделам классификации расходов бюджетов за 2023 год</t>
  </si>
  <si>
    <t>Расходы бюджета поселения по ведомственной структуре расходов бюджета поселения за 2023 год</t>
  </si>
  <si>
    <t>Источники финансирования дефицита бюджета по кодам групп, подгрупп, статей, видов источников финансирования дефицитов бюджетов классификации операций сектора государственного управления, относящихся к источникам финансирования дефицитов бюджетов за 2023 год</t>
  </si>
  <si>
    <t>Источники финансирования дефицита бюджета по кодам групп, подгрупп, статей, видов источников финансирования дефицитов бюджетов классификации операций сектора государственного управления, относящихся к источникам финансирования дефицитов бюджетов за  2023 год</t>
  </si>
  <si>
    <t>Расходы бюджета, осуществленные за счет средств резервного фонда Администрации Логиновского сельского поселения Павлоградского муниципального района Омской области за 2023 год</t>
  </si>
  <si>
    <t>Приложение № 8 к Решению Администрации Логиновского сельского поселения Павлоградского муниципального района Омской области № 254 от 26.04.2024 года "О проекте решения об исполнении бюджета Логиновского сельского поселения Павлоградского муниципального района Омской области за 2023 год"</t>
  </si>
  <si>
    <t>Приложение № 1 к Решению Совета Администрации Новоуральского сельского поселения Павлоградского муниципального района Омской области "Об исполнении бюджета  Админисрации Новоуральмкого сельского поселения Павлоградского муниципального района Омской области за 2023 год"</t>
  </si>
  <si>
    <t>Отчет об исполнении бюджета Новоуральского сельского поселения   за 2023 год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</si>
  <si>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</si>
  <si>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182</t>
  </si>
  <si>
    <t>080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</si>
  <si>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</si>
  <si>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140</t>
  </si>
  <si>
    <t>002</t>
  </si>
  <si>
    <t>Дотации бюджетам на поддержку мер по обеспечению сбалансированности бюджетов</t>
  </si>
  <si>
    <t>Приложение № 2 к Решению  Совета Администрации Новоуральского сельского поселения Павлоградского муниципального района Омской области "Об исполнении бюджета Совета Администрации Новоуральского сельского поселения Павлоградского муниципального района Омской области за 2023 год"</t>
  </si>
  <si>
    <t>Утверждено решением Совета "О бюджете Новоуральского сельского поселения Павлоградского муниципального района Омской области на 2023 год", тыс.руб.</t>
  </si>
  <si>
    <t>Налог на доходы физических лиц в части суммы налога, превышающей 650000    рублей, относящейся к части налоговой базы,превышаюшей 5000000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компанией)(сумма платежа(перерасчета, недоимка и задолженность по соответствующему платежу, в том числе по отмененному)</t>
  </si>
  <si>
    <t>Приложение № 3 к Решению Совета  Новоуральского сельского поселения Павлоградского муниципального района Омской области "Об исполнении бюджета Администрации Новоуральского сельского поселения Павлоградского муниципального района Омской области за 2023 год"</t>
  </si>
  <si>
    <t>Администрация Новоуральского сельского поселения Павлоградского муниципального района Омской области</t>
  </si>
  <si>
    <t>Приложение № 4 к Решению Совета  Новоуральского сельского поселения Павлоградского муниципального района Омской области "Об исполнении бюджета Администрации Новоуральского сельского поселения Павлоградского муниципального района Омской области за 2023 год"</t>
  </si>
  <si>
    <t>Приложение № 5 к Решению Совета  Новоуральского сельского поселения Павлоградского муниципального района Омской области "Об исполнении бюджета Администрации Новоуральского сельского поселения Павлоградского муниципального района Омской области за 2023 год"</t>
  </si>
  <si>
    <t>Администрация Новоуральского сельского поселения</t>
  </si>
  <si>
    <t>Программные расходы</t>
  </si>
  <si>
    <t>Уличное освещение Новоуральского сельского поселения</t>
  </si>
  <si>
    <t>Арендная плата за пользование имуществом (за исключением земельных участков и других обособленных природных объектов)</t>
  </si>
  <si>
    <t>Муниципальная программа «Социально-экономического развития Новоуральского сельского поселения Павлоградского муниципального района Омской области на 2020 – 2025 годы»</t>
  </si>
  <si>
    <t>32</t>
  </si>
  <si>
    <t>Подпрограмма «Развитие культуры, организация праздничных мероприятий на территории поселения»</t>
  </si>
  <si>
    <t>Развитие культуры, организация праздничных мероприятий на территории поселения</t>
  </si>
  <si>
    <t>Создание условий для организации досуга жителей</t>
  </si>
  <si>
    <t>Подпрограмма "Развитие физической культуры и спорта в Новоуральском сельском поселении Павлоградского муниципального района Омской области</t>
  </si>
  <si>
    <t>20050</t>
  </si>
  <si>
    <t>Утверждено решением Совета "О бюджете Новоуральского сельского поселения Павлоградского муниципального района Омской области на 2023 год", тыс. руб.</t>
  </si>
  <si>
    <t>Приложение № 6 к Решению Совета  Новоуральского сельского поселения Павлоградского муниципального района Омской области "Об исполнении бюджета Администрации Новоуральского сельского поселения Павлоградского муниципального района Омской области за 2023 год"</t>
  </si>
  <si>
    <t>Приложение № 7 к Решению Совета  Новоуральского сельского поселения Павлоградского муниципального района Омской области "Об исполнении бюджета Администрации Новоуральского сельского поселения Павлоградского муниципального района Омской области за 2023 год"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</si>
</sst>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0\.00\.0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2" fillId="0" borderId="0"/>
    <xf numFmtId="0" fontId="5" fillId="0" borderId="0"/>
  </cellStyleXfs>
  <cellXfs count="254">
    <xf numFmtId="0" fontId="0" fillId="0" borderId="0" xfId="0"/>
    <xf numFmtId="0" fontId="0" fillId="0" borderId="0" xfId="0" applyAlignment="1"/>
    <xf numFmtId="0" fontId="0" fillId="0" borderId="5" xfId="0" applyBorder="1" applyAlignment="1"/>
    <xf numFmtId="0" fontId="2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textRotation="90"/>
    </xf>
    <xf numFmtId="0" fontId="4" fillId="0" borderId="1" xfId="0" applyFont="1" applyBorder="1" applyAlignment="1">
      <alignment vertical="center" textRotation="90"/>
    </xf>
    <xf numFmtId="0" fontId="2" fillId="0" borderId="1" xfId="0" applyFont="1" applyBorder="1" applyAlignment="1">
      <alignment vertical="justify"/>
    </xf>
    <xf numFmtId="0" fontId="0" fillId="0" borderId="0" xfId="0"/>
    <xf numFmtId="0" fontId="4" fillId="0" borderId="1" xfId="0" applyFont="1" applyBorder="1" applyAlignment="1">
      <alignment vertical="justify"/>
    </xf>
    <xf numFmtId="0" fontId="4" fillId="0" borderId="1" xfId="0" applyFont="1" applyBorder="1" applyAlignment="1">
      <alignment horizontal="center" vertical="justify"/>
    </xf>
    <xf numFmtId="164" fontId="6" fillId="0" borderId="9" xfId="2" applyNumberFormat="1" applyFont="1" applyFill="1" applyBorder="1" applyAlignment="1" applyProtection="1">
      <alignment horizontal="left" vertical="top" wrapText="1"/>
      <protection hidden="1"/>
    </xf>
    <xf numFmtId="0" fontId="4" fillId="0" borderId="7" xfId="0" applyFont="1" applyBorder="1" applyAlignment="1">
      <alignment horizontal="center" vertical="top" wrapText="1"/>
    </xf>
    <xf numFmtId="0" fontId="0" fillId="0" borderId="0" xfId="0" applyBorder="1" applyAlignment="1"/>
    <xf numFmtId="0" fontId="3" fillId="0" borderId="0" xfId="0" applyFont="1" applyBorder="1" applyAlignment="1">
      <alignment horizontal="right" vertical="justify"/>
    </xf>
    <xf numFmtId="0" fontId="3" fillId="0" borderId="0" xfId="0" applyFont="1" applyAlignment="1">
      <alignment horizontal="right" vertical="justify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vertical="top" wrapText="1"/>
    </xf>
    <xf numFmtId="0" fontId="10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0" fillId="0" borderId="0" xfId="0" applyBorder="1"/>
    <xf numFmtId="0" fontId="2" fillId="0" borderId="1" xfId="0" applyFont="1" applyBorder="1" applyAlignment="1"/>
    <xf numFmtId="0" fontId="2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2" fillId="2" borderId="6" xfId="0" applyFont="1" applyFill="1" applyBorder="1" applyAlignment="1">
      <alignment vertical="top" wrapText="1"/>
    </xf>
    <xf numFmtId="0" fontId="2" fillId="2" borderId="7" xfId="0" applyFont="1" applyFill="1" applyBorder="1" applyAlignment="1">
      <alignment vertical="top" wrapText="1"/>
    </xf>
    <xf numFmtId="0" fontId="0" fillId="0" borderId="0" xfId="0" applyAlignment="1"/>
    <xf numFmtId="0" fontId="3" fillId="0" borderId="0" xfId="0" applyFont="1" applyAlignment="1">
      <alignment horizontal="right" vertical="justify"/>
    </xf>
    <xf numFmtId="0" fontId="0" fillId="0" borderId="0" xfId="0"/>
    <xf numFmtId="0" fontId="11" fillId="0" borderId="1" xfId="0" applyFont="1" applyBorder="1" applyAlignment="1">
      <alignment vertical="justify" wrapText="1"/>
    </xf>
    <xf numFmtId="0" fontId="0" fillId="0" borderId="0" xfId="0" applyAlignment="1"/>
    <xf numFmtId="0" fontId="3" fillId="0" borderId="0" xfId="0" applyFont="1" applyAlignment="1">
      <alignment horizontal="right" vertical="justify"/>
    </xf>
    <xf numFmtId="49" fontId="9" fillId="0" borderId="1" xfId="0" applyNumberFormat="1" applyFont="1" applyBorder="1"/>
    <xf numFmtId="0" fontId="0" fillId="0" borderId="6" xfId="0" applyBorder="1"/>
    <xf numFmtId="0" fontId="9" fillId="0" borderId="1" xfId="0" applyFont="1" applyBorder="1" applyAlignment="1">
      <alignment horizontal="center" vertical="top" wrapText="1"/>
    </xf>
    <xf numFmtId="49" fontId="9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4" fillId="0" borderId="1" xfId="0" applyNumberFormat="1" applyFont="1" applyBorder="1"/>
    <xf numFmtId="0" fontId="0" fillId="0" borderId="0" xfId="0"/>
    <xf numFmtId="0" fontId="0" fillId="0" borderId="0" xfId="0"/>
    <xf numFmtId="4" fontId="2" fillId="0" borderId="1" xfId="0" applyNumberFormat="1" applyFont="1" applyFill="1" applyBorder="1" applyAlignment="1">
      <alignment horizontal="right"/>
    </xf>
    <xf numFmtId="4" fontId="4" fillId="0" borderId="1" xfId="0" applyNumberFormat="1" applyFont="1" applyFill="1" applyBorder="1"/>
    <xf numFmtId="4" fontId="4" fillId="0" borderId="4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vertical="center"/>
    </xf>
    <xf numFmtId="0" fontId="14" fillId="0" borderId="0" xfId="0" applyFont="1"/>
    <xf numFmtId="0" fontId="8" fillId="0" borderId="0" xfId="0" applyFont="1" applyAlignment="1"/>
    <xf numFmtId="0" fontId="8" fillId="0" borderId="1" xfId="0" applyFont="1" applyBorder="1" applyAlignment="1">
      <alignment horizontal="center" vertical="center" textRotation="90"/>
    </xf>
    <xf numFmtId="0" fontId="8" fillId="0" borderId="1" xfId="0" applyFont="1" applyBorder="1" applyAlignment="1">
      <alignment vertical="center" textRotation="90"/>
    </xf>
    <xf numFmtId="0" fontId="8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center"/>
    </xf>
    <xf numFmtId="164" fontId="15" fillId="0" borderId="9" xfId="2" applyNumberFormat="1" applyFont="1" applyFill="1" applyBorder="1" applyAlignment="1" applyProtection="1">
      <alignment horizontal="left" vertical="top" wrapText="1"/>
      <protection hidden="1"/>
    </xf>
    <xf numFmtId="0" fontId="14" fillId="0" borderId="1" xfId="0" applyFont="1" applyBorder="1" applyAlignment="1">
      <alignment vertical="justify"/>
    </xf>
    <xf numFmtId="0" fontId="14" fillId="0" borderId="1" xfId="0" applyFont="1" applyBorder="1"/>
    <xf numFmtId="0" fontId="8" fillId="0" borderId="1" xfId="0" applyFont="1" applyBorder="1"/>
    <xf numFmtId="0" fontId="8" fillId="0" borderId="1" xfId="0" applyFont="1" applyBorder="1" applyAlignment="1">
      <alignment vertical="justify"/>
    </xf>
    <xf numFmtId="0" fontId="8" fillId="0" borderId="7" xfId="0" applyFont="1" applyBorder="1" applyAlignment="1">
      <alignment horizontal="center" vertical="center" textRotation="90"/>
    </xf>
    <xf numFmtId="0" fontId="8" fillId="0" borderId="7" xfId="0" applyFont="1" applyBorder="1" applyAlignment="1">
      <alignment vertical="center" textRotation="90"/>
    </xf>
    <xf numFmtId="43" fontId="8" fillId="0" borderId="7" xfId="1" applyNumberFormat="1" applyFont="1" applyBorder="1" applyAlignment="1">
      <alignment textRotation="90" wrapText="1"/>
    </xf>
    <xf numFmtId="0" fontId="2" fillId="0" borderId="1" xfId="0" applyFont="1" applyBorder="1" applyAlignment="1">
      <alignment vertical="center" textRotation="90"/>
    </xf>
    <xf numFmtId="49" fontId="9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justify"/>
    </xf>
    <xf numFmtId="0" fontId="8" fillId="0" borderId="5" xfId="0" applyFont="1" applyBorder="1" applyAlignment="1"/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 vertical="justify" wrapText="1"/>
    </xf>
    <xf numFmtId="0" fontId="2" fillId="0" borderId="1" xfId="0" applyFont="1" applyBorder="1" applyAlignment="1">
      <alignment vertical="justify" wrapText="1"/>
    </xf>
    <xf numFmtId="49" fontId="8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textRotation="90"/>
    </xf>
    <xf numFmtId="43" fontId="4" fillId="0" borderId="7" xfId="1" applyNumberFormat="1" applyFont="1" applyBorder="1" applyAlignment="1">
      <alignment horizontal="center" vertical="center" textRotation="90" wrapText="1"/>
    </xf>
    <xf numFmtId="49" fontId="4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" fontId="8" fillId="0" borderId="7" xfId="0" applyNumberFormat="1" applyFont="1" applyBorder="1" applyAlignment="1">
      <alignment horizontal="center" vertical="center" wrapText="1"/>
    </xf>
    <xf numFmtId="1" fontId="8" fillId="0" borderId="7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vertical="center" wrapText="1"/>
    </xf>
    <xf numFmtId="4" fontId="13" fillId="0" borderId="1" xfId="0" applyNumberFormat="1" applyFont="1" applyBorder="1" applyAlignment="1">
      <alignment vertical="center"/>
    </xf>
    <xf numFmtId="0" fontId="0" fillId="0" borderId="6" xfId="0" applyBorder="1" applyAlignment="1">
      <alignment horizontal="center"/>
    </xf>
    <xf numFmtId="0" fontId="2" fillId="0" borderId="11" xfId="0" applyFont="1" applyBorder="1" applyAlignment="1">
      <alignment horizontal="center" vertical="center" textRotation="90"/>
    </xf>
    <xf numFmtId="0" fontId="0" fillId="0" borderId="6" xfId="0" applyFont="1" applyBorder="1" applyAlignment="1">
      <alignment horizontal="center" vertical="center" textRotation="88"/>
    </xf>
    <xf numFmtId="0" fontId="0" fillId="0" borderId="1" xfId="0" applyFont="1" applyBorder="1" applyAlignment="1">
      <alignment vertical="center" textRotation="88"/>
    </xf>
    <xf numFmtId="0" fontId="14" fillId="0" borderId="1" xfId="0" applyFont="1" applyBorder="1" applyAlignment="1">
      <alignment vertical="justify" wrapText="1"/>
    </xf>
    <xf numFmtId="0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11" fillId="0" borderId="0" xfId="0" applyFont="1" applyAlignment="1">
      <alignment vertical="top" wrapText="1"/>
    </xf>
    <xf numFmtId="0" fontId="16" fillId="0" borderId="1" xfId="0" applyFont="1" applyBorder="1" applyAlignment="1">
      <alignment vertical="top" wrapText="1"/>
    </xf>
    <xf numFmtId="0" fontId="15" fillId="3" borderId="1" xfId="4" applyNumberFormat="1" applyFont="1" applyFill="1" applyBorder="1" applyAlignment="1" applyProtection="1">
      <alignment horizontal="left" vertical="center" wrapText="1"/>
      <protection hidden="1"/>
    </xf>
    <xf numFmtId="49" fontId="8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4" fontId="8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justify"/>
    </xf>
    <xf numFmtId="0" fontId="15" fillId="3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49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4" fontId="4" fillId="4" borderId="1" xfId="0" applyNumberFormat="1" applyFont="1" applyFill="1" applyBorder="1" applyAlignment="1">
      <alignment horizontal="center" vertical="center"/>
    </xf>
    <xf numFmtId="1" fontId="8" fillId="4" borderId="7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justify"/>
    </xf>
    <xf numFmtId="0" fontId="3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0" fontId="3" fillId="0" borderId="5" xfId="0" applyFont="1" applyBorder="1" applyAlignment="1">
      <alignment wrapText="1"/>
    </xf>
    <xf numFmtId="4" fontId="6" fillId="0" borderId="1" xfId="0" applyNumberFormat="1" applyFont="1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wrapText="1"/>
    </xf>
    <xf numFmtId="0" fontId="7" fillId="0" borderId="0" xfId="0" applyFont="1"/>
    <xf numFmtId="0" fontId="4" fillId="4" borderId="1" xfId="0" applyFont="1" applyFill="1" applyBorder="1" applyAlignment="1">
      <alignment vertical="top" wrapText="1"/>
    </xf>
    <xf numFmtId="0" fontId="4" fillId="4" borderId="4" xfId="0" applyFont="1" applyFill="1" applyBorder="1" applyAlignment="1">
      <alignment horizontal="center" vertical="center"/>
    </xf>
    <xf numFmtId="49" fontId="4" fillId="4" borderId="4" xfId="0" applyNumberFormat="1" applyFont="1" applyFill="1" applyBorder="1" applyAlignment="1">
      <alignment horizontal="center" vertical="center"/>
    </xf>
    <xf numFmtId="49" fontId="18" fillId="4" borderId="4" xfId="0" applyNumberFormat="1" applyFont="1" applyFill="1" applyBorder="1" applyAlignment="1">
      <alignment horizontal="center" vertical="center"/>
    </xf>
    <xf numFmtId="49" fontId="19" fillId="4" borderId="4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right" wrapText="1"/>
    </xf>
    <xf numFmtId="0" fontId="14" fillId="0" borderId="5" xfId="0" applyFont="1" applyBorder="1" applyAlignment="1">
      <alignment horizontal="right" wrapText="1"/>
    </xf>
    <xf numFmtId="49" fontId="8" fillId="0" borderId="6" xfId="1" applyNumberFormat="1" applyFont="1" applyBorder="1" applyAlignment="1">
      <alignment horizontal="center" textRotation="90" wrapText="1"/>
    </xf>
    <xf numFmtId="49" fontId="8" fillId="0" borderId="7" xfId="1" applyNumberFormat="1" applyFont="1" applyBorder="1" applyAlignment="1">
      <alignment horizontal="center" textRotation="90" wrapText="1"/>
    </xf>
    <xf numFmtId="0" fontId="8" fillId="0" borderId="6" xfId="0" applyFont="1" applyBorder="1" applyAlignment="1">
      <alignment vertical="center" textRotation="90"/>
    </xf>
    <xf numFmtId="0" fontId="8" fillId="0" borderId="7" xfId="0" applyFont="1" applyBorder="1" applyAlignment="1">
      <alignment vertical="center" textRotation="90"/>
    </xf>
    <xf numFmtId="43" fontId="8" fillId="0" borderId="6" xfId="1" applyNumberFormat="1" applyFont="1" applyBorder="1" applyAlignment="1">
      <alignment textRotation="90" wrapText="1"/>
    </xf>
    <xf numFmtId="43" fontId="8" fillId="0" borderId="7" xfId="1" applyNumberFormat="1" applyFont="1" applyBorder="1" applyAlignment="1">
      <alignment textRotation="90" wrapText="1"/>
    </xf>
    <xf numFmtId="0" fontId="14" fillId="0" borderId="6" xfId="0" applyFont="1" applyBorder="1" applyAlignment="1"/>
    <xf numFmtId="0" fontId="14" fillId="0" borderId="8" xfId="0" applyFont="1" applyBorder="1" applyAlignment="1"/>
    <xf numFmtId="0" fontId="14" fillId="0" borderId="7" xfId="0" applyFont="1" applyBorder="1" applyAlignment="1"/>
    <xf numFmtId="0" fontId="7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 applyAlignment="1"/>
    <xf numFmtId="0" fontId="8" fillId="0" borderId="1" xfId="0" applyFont="1" applyBorder="1" applyAlignment="1">
      <alignment horizontal="right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4" fillId="0" borderId="0" xfId="0" applyFont="1" applyAlignment="1"/>
    <xf numFmtId="0" fontId="0" fillId="0" borderId="0" xfId="0" applyAlignment="1">
      <alignment horizontal="right" wrapText="1"/>
    </xf>
    <xf numFmtId="0" fontId="8" fillId="0" borderId="6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vertical="center" textRotation="90"/>
    </xf>
    <xf numFmtId="0" fontId="4" fillId="0" borderId="7" xfId="0" applyFont="1" applyBorder="1" applyAlignment="1">
      <alignment vertical="center" textRotation="90"/>
    </xf>
    <xf numFmtId="43" fontId="4" fillId="0" borderId="6" xfId="1" applyNumberFormat="1" applyFont="1" applyBorder="1" applyAlignment="1">
      <alignment textRotation="90" wrapText="1"/>
    </xf>
    <xf numFmtId="43" fontId="4" fillId="0" borderId="7" xfId="1" applyNumberFormat="1" applyFont="1" applyBorder="1" applyAlignment="1">
      <alignment textRotation="90" wrapText="1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right" wrapText="1"/>
    </xf>
    <xf numFmtId="0" fontId="3" fillId="0" borderId="0" xfId="0" applyFont="1" applyBorder="1" applyAlignment="1">
      <alignment horizontal="right" wrapText="1"/>
    </xf>
    <xf numFmtId="0" fontId="3" fillId="0" borderId="5" xfId="0" applyFont="1" applyBorder="1" applyAlignment="1">
      <alignment horizontal="right" wrapText="1"/>
    </xf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8" fillId="0" borderId="8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49" fontId="4" fillId="0" borderId="6" xfId="1" applyNumberFormat="1" applyFont="1" applyBorder="1" applyAlignment="1">
      <alignment horizontal="center" textRotation="90" wrapText="1"/>
    </xf>
    <xf numFmtId="49" fontId="4" fillId="0" borderId="7" xfId="1" applyNumberFormat="1" applyFont="1" applyBorder="1" applyAlignment="1">
      <alignment horizontal="center" textRotation="90" wrapText="1"/>
    </xf>
    <xf numFmtId="0" fontId="3" fillId="0" borderId="0" xfId="0" applyFont="1" applyAlignment="1">
      <alignment horizontal="right" vertical="justify"/>
    </xf>
    <xf numFmtId="0" fontId="4" fillId="0" borderId="0" xfId="0" applyFont="1" applyBorder="1" applyAlignment="1">
      <alignment horizontal="left" vertical="center"/>
    </xf>
    <xf numFmtId="0" fontId="4" fillId="0" borderId="13" xfId="0" applyFont="1" applyBorder="1" applyAlignment="1"/>
    <xf numFmtId="0" fontId="7" fillId="0" borderId="3" xfId="0" applyFont="1" applyBorder="1" applyAlignment="1"/>
    <xf numFmtId="0" fontId="7" fillId="0" borderId="4" xfId="0" applyFont="1" applyBorder="1" applyAlignment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/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/>
    <xf numFmtId="0" fontId="4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justify"/>
    </xf>
    <xf numFmtId="0" fontId="7" fillId="0" borderId="3" xfId="0" applyFont="1" applyBorder="1" applyAlignment="1">
      <alignment horizontal="center" vertical="justify"/>
    </xf>
    <xf numFmtId="0" fontId="7" fillId="0" borderId="4" xfId="0" applyFont="1" applyBorder="1" applyAlignment="1">
      <alignment horizontal="center" vertical="justify"/>
    </xf>
    <xf numFmtId="0" fontId="4" fillId="0" borderId="1" xfId="0" applyFont="1" applyBorder="1" applyAlignment="1">
      <alignment horizontal="center" wrapText="1"/>
    </xf>
    <xf numFmtId="0" fontId="0" fillId="0" borderId="1" xfId="0" applyBorder="1" applyAlignment="1"/>
    <xf numFmtId="0" fontId="4" fillId="0" borderId="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textRotation="90" wrapText="1"/>
    </xf>
    <xf numFmtId="0" fontId="0" fillId="0" borderId="10" xfId="0" applyBorder="1" applyAlignment="1">
      <alignment textRotation="90"/>
    </xf>
    <xf numFmtId="0" fontId="0" fillId="0" borderId="12" xfId="0" applyBorder="1" applyAlignment="1">
      <alignment textRotation="90"/>
    </xf>
    <xf numFmtId="0" fontId="0" fillId="0" borderId="13" xfId="0" applyBorder="1" applyAlignment="1">
      <alignment textRotation="90"/>
    </xf>
    <xf numFmtId="0" fontId="0" fillId="0" borderId="5" xfId="0" applyBorder="1" applyAlignment="1">
      <alignment textRotation="90"/>
    </xf>
    <xf numFmtId="0" fontId="0" fillId="0" borderId="14" xfId="0" applyBorder="1" applyAlignment="1">
      <alignment textRotation="9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90" wrapText="1"/>
    </xf>
    <xf numFmtId="0" fontId="0" fillId="0" borderId="1" xfId="0" applyBorder="1" applyAlignment="1">
      <alignment textRotation="90"/>
    </xf>
    <xf numFmtId="0" fontId="0" fillId="0" borderId="7" xfId="0" applyBorder="1" applyAlignment="1">
      <alignment vertical="center" textRotation="90"/>
    </xf>
    <xf numFmtId="0" fontId="0" fillId="0" borderId="8" xfId="0" applyBorder="1" applyAlignment="1"/>
    <xf numFmtId="0" fontId="0" fillId="0" borderId="7" xfId="0" applyBorder="1" applyAlignment="1"/>
    <xf numFmtId="0" fontId="4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vertical="center" textRotation="90"/>
    </xf>
    <xf numFmtId="0" fontId="0" fillId="0" borderId="8" xfId="0" applyBorder="1" applyAlignment="1">
      <alignment horizontal="center" vertical="center" textRotation="90"/>
    </xf>
    <xf numFmtId="0" fontId="0" fillId="0" borderId="1" xfId="0" applyBorder="1" applyAlignment="1">
      <alignment horizontal="center" vertical="center" textRotation="90"/>
    </xf>
    <xf numFmtId="0" fontId="0" fillId="0" borderId="12" xfId="0" applyBorder="1" applyAlignment="1">
      <alignment horizontal="center" vertical="center" textRotation="90"/>
    </xf>
    <xf numFmtId="0" fontId="0" fillId="0" borderId="1" xfId="0" applyBorder="1" applyAlignment="1">
      <alignment horizontal="center" textRotation="90" wrapText="1"/>
    </xf>
    <xf numFmtId="0" fontId="0" fillId="0" borderId="6" xfId="0" applyBorder="1" applyAlignment="1">
      <alignment horizontal="center" textRotation="90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/>
    <xf numFmtId="0" fontId="0" fillId="0" borderId="3" xfId="0" applyBorder="1" applyAlignment="1"/>
    <xf numFmtId="0" fontId="0" fillId="0" borderId="10" xfId="0" applyBorder="1" applyAlignment="1"/>
    <xf numFmtId="0" fontId="0" fillId="0" borderId="1" xfId="0" applyBorder="1" applyAlignment="1">
      <alignment vertical="center" textRotation="90"/>
    </xf>
    <xf numFmtId="0" fontId="0" fillId="0" borderId="4" xfId="0" applyBorder="1" applyAlignment="1">
      <alignment textRotation="90" wrapText="1"/>
    </xf>
    <xf numFmtId="0" fontId="0" fillId="0" borderId="12" xfId="0" applyBorder="1" applyAlignment="1">
      <alignment textRotation="90" wrapText="1"/>
    </xf>
    <xf numFmtId="0" fontId="2" fillId="0" borderId="6" xfId="0" applyFont="1" applyBorder="1" applyAlignment="1">
      <alignment horizontal="center" textRotation="90" wrapText="1"/>
    </xf>
    <xf numFmtId="0" fontId="2" fillId="0" borderId="8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textRotation="90" wrapText="1"/>
    </xf>
    <xf numFmtId="0" fontId="0" fillId="0" borderId="10" xfId="0" applyBorder="1" applyAlignment="1">
      <alignment horizontal="center" wrapText="1"/>
    </xf>
    <xf numFmtId="0" fontId="0" fillId="0" borderId="6" xfId="0" applyBorder="1" applyAlignment="1">
      <alignment vertical="center" textRotation="90"/>
    </xf>
    <xf numFmtId="0" fontId="0" fillId="0" borderId="8" xfId="0" applyBorder="1" applyAlignment="1">
      <alignment vertical="center" textRotation="90"/>
    </xf>
    <xf numFmtId="0" fontId="4" fillId="0" borderId="0" xfId="0" applyFont="1" applyBorder="1" applyAlignment="1">
      <alignment horizont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5">
    <cellStyle name="Обычный" xfId="0" builtinId="0"/>
    <cellStyle name="Обычный 2" xfId="2"/>
    <cellStyle name="Обычный 2 2" xfId="3"/>
    <cellStyle name="Обычный_tmp" xfId="4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3"/>
  <sheetViews>
    <sheetView workbookViewId="0">
      <selection activeCell="M9" sqref="M9:M11"/>
    </sheetView>
  </sheetViews>
  <sheetFormatPr defaultRowHeight="15" x14ac:dyDescent="0.25"/>
  <cols>
    <col min="1" max="1" width="2.5703125" customWidth="1"/>
    <col min="2" max="2" width="6.42578125" customWidth="1"/>
    <col min="3" max="3" width="4" customWidth="1"/>
    <col min="4" max="5" width="4.85546875" customWidth="1"/>
    <col min="6" max="6" width="5.140625" customWidth="1"/>
    <col min="7" max="7" width="5" customWidth="1"/>
    <col min="8" max="8" width="6.42578125" customWidth="1"/>
    <col min="9" max="9" width="12.42578125" customWidth="1"/>
    <col min="10" max="10" width="33.42578125" customWidth="1"/>
    <col min="11" max="11" width="17.5703125" customWidth="1"/>
    <col min="12" max="12" width="13.5703125" customWidth="1"/>
    <col min="13" max="13" width="22.140625" customWidth="1"/>
  </cols>
  <sheetData>
    <row r="1" spans="1:13" ht="11.25" customHeight="1" x14ac:dyDescent="0.25">
      <c r="A1" s="56"/>
      <c r="B1" s="154" t="s">
        <v>0</v>
      </c>
      <c r="C1" s="155"/>
      <c r="D1" s="155"/>
      <c r="E1" s="155"/>
      <c r="F1" s="155"/>
      <c r="G1" s="155"/>
      <c r="H1" s="155"/>
      <c r="I1" s="155"/>
      <c r="J1" s="142" t="s">
        <v>258</v>
      </c>
      <c r="K1" s="142"/>
      <c r="L1" s="142"/>
      <c r="M1" s="142"/>
    </row>
    <row r="2" spans="1:13" ht="49.5" customHeight="1" x14ac:dyDescent="0.25">
      <c r="A2" s="56"/>
      <c r="B2" s="155"/>
      <c r="C2" s="155"/>
      <c r="D2" s="155"/>
      <c r="E2" s="155"/>
      <c r="F2" s="155"/>
      <c r="G2" s="155"/>
      <c r="H2" s="155"/>
      <c r="I2" s="155"/>
      <c r="J2" s="142"/>
      <c r="K2" s="142"/>
      <c r="L2" s="142"/>
      <c r="M2" s="142"/>
    </row>
    <row r="3" spans="1:13" ht="1.5" customHeight="1" x14ac:dyDescent="0.25">
      <c r="A3" s="56"/>
      <c r="B3" s="155"/>
      <c r="C3" s="155"/>
      <c r="D3" s="155"/>
      <c r="E3" s="155"/>
      <c r="F3" s="155"/>
      <c r="G3" s="155"/>
      <c r="H3" s="155"/>
      <c r="I3" s="155"/>
      <c r="J3" s="142"/>
      <c r="K3" s="142"/>
      <c r="L3" s="142"/>
      <c r="M3" s="142"/>
    </row>
    <row r="4" spans="1:13" x14ac:dyDescent="0.25">
      <c r="A4" s="56"/>
      <c r="B4" s="155"/>
      <c r="C4" s="155"/>
      <c r="D4" s="155"/>
      <c r="E4" s="155"/>
      <c r="F4" s="155"/>
      <c r="G4" s="155"/>
      <c r="H4" s="155"/>
      <c r="I4" s="155"/>
      <c r="J4" s="142"/>
      <c r="K4" s="142"/>
      <c r="L4" s="142"/>
      <c r="M4" s="142"/>
    </row>
    <row r="5" spans="1:13" ht="2.25" customHeight="1" x14ac:dyDescent="0.25">
      <c r="A5" s="56"/>
      <c r="B5" s="57"/>
      <c r="C5" s="57"/>
      <c r="D5" s="57"/>
      <c r="E5" s="57"/>
      <c r="F5" s="57"/>
      <c r="G5" s="57"/>
      <c r="H5" s="57"/>
      <c r="I5" s="57"/>
      <c r="J5" s="142"/>
      <c r="K5" s="142"/>
      <c r="L5" s="142"/>
      <c r="M5" s="142"/>
    </row>
    <row r="6" spans="1:13" ht="4.5" hidden="1" customHeight="1" x14ac:dyDescent="0.25">
      <c r="A6" s="56"/>
      <c r="B6" s="73"/>
      <c r="C6" s="73"/>
      <c r="D6" s="73"/>
      <c r="E6" s="73"/>
      <c r="F6" s="73"/>
      <c r="G6" s="73"/>
      <c r="H6" s="73"/>
      <c r="I6" s="73"/>
      <c r="J6" s="143"/>
      <c r="K6" s="143"/>
      <c r="L6" s="143"/>
      <c r="M6" s="143"/>
    </row>
    <row r="7" spans="1:13" ht="42" customHeight="1" x14ac:dyDescent="0.25">
      <c r="A7" s="56"/>
      <c r="B7" s="140" t="s">
        <v>259</v>
      </c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</row>
    <row r="8" spans="1:13" x14ac:dyDescent="0.25">
      <c r="A8" s="56"/>
      <c r="B8" s="133" t="s">
        <v>1</v>
      </c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5"/>
    </row>
    <row r="9" spans="1:13" x14ac:dyDescent="0.25">
      <c r="A9" s="56"/>
      <c r="B9" s="136" t="s">
        <v>2</v>
      </c>
      <c r="C9" s="137"/>
      <c r="D9" s="137"/>
      <c r="E9" s="137"/>
      <c r="F9" s="137"/>
      <c r="G9" s="137"/>
      <c r="H9" s="137"/>
      <c r="I9" s="138"/>
      <c r="J9" s="150"/>
      <c r="K9" s="130" t="s">
        <v>244</v>
      </c>
      <c r="L9" s="130" t="s">
        <v>12</v>
      </c>
      <c r="M9" s="130" t="s">
        <v>13</v>
      </c>
    </row>
    <row r="10" spans="1:13" ht="15.75" customHeight="1" x14ac:dyDescent="0.25">
      <c r="A10" s="56"/>
      <c r="B10" s="144" t="s">
        <v>4</v>
      </c>
      <c r="C10" s="139" t="s">
        <v>3</v>
      </c>
      <c r="D10" s="140"/>
      <c r="E10" s="140"/>
      <c r="F10" s="140"/>
      <c r="G10" s="141"/>
      <c r="H10" s="146" t="s">
        <v>10</v>
      </c>
      <c r="I10" s="148" t="s">
        <v>11</v>
      </c>
      <c r="J10" s="151"/>
      <c r="K10" s="131"/>
      <c r="L10" s="131"/>
      <c r="M10" s="131"/>
    </row>
    <row r="11" spans="1:13" ht="147" customHeight="1" x14ac:dyDescent="0.25">
      <c r="A11" s="56"/>
      <c r="B11" s="145"/>
      <c r="C11" s="58" t="s">
        <v>5</v>
      </c>
      <c r="D11" s="59" t="s">
        <v>6</v>
      </c>
      <c r="E11" s="59" t="s">
        <v>7</v>
      </c>
      <c r="F11" s="59" t="s">
        <v>8</v>
      </c>
      <c r="G11" s="59" t="s">
        <v>9</v>
      </c>
      <c r="H11" s="147"/>
      <c r="I11" s="149"/>
      <c r="J11" s="152"/>
      <c r="K11" s="132"/>
      <c r="L11" s="132"/>
      <c r="M11" s="132"/>
    </row>
    <row r="12" spans="1:13" ht="25.5" x14ac:dyDescent="0.25">
      <c r="A12" s="56"/>
      <c r="B12" s="107" t="s">
        <v>14</v>
      </c>
      <c r="C12" s="107">
        <v>1</v>
      </c>
      <c r="D12" s="107" t="s">
        <v>15</v>
      </c>
      <c r="E12" s="107" t="s">
        <v>15</v>
      </c>
      <c r="F12" s="107" t="s">
        <v>14</v>
      </c>
      <c r="G12" s="107" t="s">
        <v>15</v>
      </c>
      <c r="H12" s="107" t="s">
        <v>16</v>
      </c>
      <c r="I12" s="107" t="s">
        <v>14</v>
      </c>
      <c r="J12" s="110" t="s">
        <v>17</v>
      </c>
      <c r="K12" s="109">
        <f>K13+K20+K26+K29+K32+K35+K39+K48+K51</f>
        <v>7525836.6099999994</v>
      </c>
      <c r="L12" s="109">
        <f>L13+L20+L26+L29+L32+L35+L39+L48+L51</f>
        <v>7525866.1899999995</v>
      </c>
      <c r="M12" s="109">
        <f>K12-L12</f>
        <v>-29.580000000074506</v>
      </c>
    </row>
    <row r="13" spans="1:13" x14ac:dyDescent="0.25">
      <c r="A13" s="56"/>
      <c r="B13" s="78" t="s">
        <v>261</v>
      </c>
      <c r="C13" s="78" t="s">
        <v>19</v>
      </c>
      <c r="D13" s="78" t="s">
        <v>20</v>
      </c>
      <c r="E13" s="78" t="s">
        <v>21</v>
      </c>
      <c r="F13" s="78" t="s">
        <v>14</v>
      </c>
      <c r="G13" s="78" t="s">
        <v>20</v>
      </c>
      <c r="H13" s="78" t="s">
        <v>16</v>
      </c>
      <c r="I13" s="78" t="s">
        <v>22</v>
      </c>
      <c r="J13" s="61" t="s">
        <v>18</v>
      </c>
      <c r="K13" s="80">
        <f>K14+K15+K16+K17+K18+K19</f>
        <v>521507.8299999999</v>
      </c>
      <c r="L13" s="80">
        <f>L14+L15+L16+L17+L18+L19</f>
        <v>521507.8299999999</v>
      </c>
      <c r="M13" s="80">
        <f t="shared" ref="M13:M53" si="0">K13-L13</f>
        <v>0</v>
      </c>
    </row>
    <row r="14" spans="1:13" ht="102" x14ac:dyDescent="0.25">
      <c r="A14" s="56"/>
      <c r="B14" s="79" t="s">
        <v>261</v>
      </c>
      <c r="C14" s="79" t="s">
        <v>19</v>
      </c>
      <c r="D14" s="79" t="s">
        <v>20</v>
      </c>
      <c r="E14" s="79" t="s">
        <v>21</v>
      </c>
      <c r="F14" s="79" t="s">
        <v>23</v>
      </c>
      <c r="G14" s="79" t="s">
        <v>20</v>
      </c>
      <c r="H14" s="79" t="s">
        <v>16</v>
      </c>
      <c r="I14" s="79" t="s">
        <v>22</v>
      </c>
      <c r="J14" s="62" t="s">
        <v>25</v>
      </c>
      <c r="K14" s="82">
        <v>464798.56</v>
      </c>
      <c r="L14" s="82">
        <f t="shared" ref="L14:L19" si="1">K14</f>
        <v>464798.56</v>
      </c>
      <c r="M14" s="82">
        <f t="shared" si="0"/>
        <v>0</v>
      </c>
    </row>
    <row r="15" spans="1:13" ht="191.25" x14ac:dyDescent="0.25">
      <c r="A15" s="56"/>
      <c r="B15" s="79" t="s">
        <v>261</v>
      </c>
      <c r="C15" s="79" t="s">
        <v>19</v>
      </c>
      <c r="D15" s="79" t="s">
        <v>20</v>
      </c>
      <c r="E15" s="79" t="s">
        <v>21</v>
      </c>
      <c r="F15" s="79" t="s">
        <v>24</v>
      </c>
      <c r="G15" s="79" t="s">
        <v>20</v>
      </c>
      <c r="H15" s="79" t="s">
        <v>16</v>
      </c>
      <c r="I15" s="79" t="s">
        <v>22</v>
      </c>
      <c r="J15" s="63" t="s">
        <v>27</v>
      </c>
      <c r="K15" s="82">
        <v>797.85</v>
      </c>
      <c r="L15" s="82">
        <f t="shared" si="1"/>
        <v>797.85</v>
      </c>
      <c r="M15" s="82">
        <f t="shared" si="0"/>
        <v>0</v>
      </c>
    </row>
    <row r="16" spans="1:13" ht="51" x14ac:dyDescent="0.25">
      <c r="A16" s="56"/>
      <c r="B16" s="79" t="s">
        <v>261</v>
      </c>
      <c r="C16" s="79" t="s">
        <v>19</v>
      </c>
      <c r="D16" s="79" t="s">
        <v>20</v>
      </c>
      <c r="E16" s="79" t="s">
        <v>21</v>
      </c>
      <c r="F16" s="79" t="s">
        <v>29</v>
      </c>
      <c r="G16" s="79" t="s">
        <v>20</v>
      </c>
      <c r="H16" s="79" t="s">
        <v>16</v>
      </c>
      <c r="I16" s="79" t="s">
        <v>22</v>
      </c>
      <c r="J16" s="63" t="s">
        <v>28</v>
      </c>
      <c r="K16" s="82">
        <v>-697.14</v>
      </c>
      <c r="L16" s="82">
        <f t="shared" si="1"/>
        <v>-697.14</v>
      </c>
      <c r="M16" s="82">
        <f t="shared" si="0"/>
        <v>0</v>
      </c>
    </row>
    <row r="17" spans="1:13" s="46" customFormat="1" ht="178.5" x14ac:dyDescent="0.25">
      <c r="A17" s="56"/>
      <c r="B17" s="79" t="s">
        <v>261</v>
      </c>
      <c r="C17" s="79" t="s">
        <v>19</v>
      </c>
      <c r="D17" s="79" t="s">
        <v>20</v>
      </c>
      <c r="E17" s="79" t="s">
        <v>21</v>
      </c>
      <c r="F17" s="79" t="s">
        <v>262</v>
      </c>
      <c r="G17" s="79" t="s">
        <v>20</v>
      </c>
      <c r="H17" s="79" t="s">
        <v>16</v>
      </c>
      <c r="I17" s="79" t="s">
        <v>22</v>
      </c>
      <c r="J17" s="111" t="s">
        <v>269</v>
      </c>
      <c r="K17" s="82">
        <v>8819.49</v>
      </c>
      <c r="L17" s="82">
        <f t="shared" si="1"/>
        <v>8819.49</v>
      </c>
      <c r="M17" s="82">
        <f t="shared" si="0"/>
        <v>0</v>
      </c>
    </row>
    <row r="18" spans="1:13" s="46" customFormat="1" ht="92.25" customHeight="1" x14ac:dyDescent="0.25">
      <c r="A18" s="56"/>
      <c r="B18" s="79" t="s">
        <v>261</v>
      </c>
      <c r="C18" s="79" t="s">
        <v>19</v>
      </c>
      <c r="D18" s="79" t="s">
        <v>20</v>
      </c>
      <c r="E18" s="79" t="s">
        <v>21</v>
      </c>
      <c r="F18" s="79" t="s">
        <v>76</v>
      </c>
      <c r="G18" s="79" t="s">
        <v>20</v>
      </c>
      <c r="H18" s="79" t="s">
        <v>16</v>
      </c>
      <c r="I18" s="79" t="s">
        <v>22</v>
      </c>
      <c r="J18" s="105" t="s">
        <v>260</v>
      </c>
      <c r="K18" s="82">
        <v>28465.53</v>
      </c>
      <c r="L18" s="82">
        <f t="shared" si="1"/>
        <v>28465.53</v>
      </c>
      <c r="M18" s="82">
        <f t="shared" si="0"/>
        <v>0</v>
      </c>
    </row>
    <row r="19" spans="1:13" s="46" customFormat="1" ht="89.25" customHeight="1" x14ac:dyDescent="0.25">
      <c r="A19" s="56"/>
      <c r="B19" s="79" t="s">
        <v>261</v>
      </c>
      <c r="C19" s="79" t="s">
        <v>19</v>
      </c>
      <c r="D19" s="79" t="s">
        <v>20</v>
      </c>
      <c r="E19" s="79" t="s">
        <v>21</v>
      </c>
      <c r="F19" s="79" t="s">
        <v>264</v>
      </c>
      <c r="G19" s="79" t="s">
        <v>20</v>
      </c>
      <c r="H19" s="79" t="s">
        <v>16</v>
      </c>
      <c r="I19" s="79" t="s">
        <v>22</v>
      </c>
      <c r="J19" s="105" t="s">
        <v>263</v>
      </c>
      <c r="K19" s="82">
        <v>19323.54</v>
      </c>
      <c r="L19" s="82">
        <f t="shared" si="1"/>
        <v>19323.54</v>
      </c>
      <c r="M19" s="82">
        <f t="shared" si="0"/>
        <v>0</v>
      </c>
    </row>
    <row r="20" spans="1:13" ht="38.25" x14ac:dyDescent="0.25">
      <c r="A20" s="56"/>
      <c r="B20" s="78" t="s">
        <v>149</v>
      </c>
      <c r="C20" s="78" t="s">
        <v>15</v>
      </c>
      <c r="D20" s="78" t="s">
        <v>15</v>
      </c>
      <c r="E20" s="78" t="s">
        <v>14</v>
      </c>
      <c r="F20" s="78" t="s">
        <v>15</v>
      </c>
      <c r="G20" s="78" t="s">
        <v>14</v>
      </c>
      <c r="H20" s="78" t="s">
        <v>16</v>
      </c>
      <c r="I20" s="78" t="s">
        <v>14</v>
      </c>
      <c r="J20" s="60" t="s">
        <v>30</v>
      </c>
      <c r="K20" s="80">
        <f>K21</f>
        <v>968849.89000000013</v>
      </c>
      <c r="L20" s="80">
        <f>L21</f>
        <v>968879.47</v>
      </c>
      <c r="M20" s="80">
        <f t="shared" si="0"/>
        <v>-29.579999999841675</v>
      </c>
    </row>
    <row r="21" spans="1:13" ht="38.25" x14ac:dyDescent="0.25">
      <c r="A21" s="56"/>
      <c r="B21" s="79" t="s">
        <v>149</v>
      </c>
      <c r="C21" s="79" t="s">
        <v>19</v>
      </c>
      <c r="D21" s="79" t="s">
        <v>15</v>
      </c>
      <c r="E21" s="79" t="s">
        <v>15</v>
      </c>
      <c r="F21" s="79" t="s">
        <v>14</v>
      </c>
      <c r="G21" s="79" t="s">
        <v>15</v>
      </c>
      <c r="H21" s="79" t="s">
        <v>16</v>
      </c>
      <c r="I21" s="79" t="s">
        <v>14</v>
      </c>
      <c r="J21" s="63" t="s">
        <v>31</v>
      </c>
      <c r="K21" s="82">
        <f>K22+K23+K24+K25</f>
        <v>968849.89000000013</v>
      </c>
      <c r="L21" s="82">
        <f>L22+L23+L24+L25</f>
        <v>968879.47</v>
      </c>
      <c r="M21" s="82">
        <f t="shared" si="0"/>
        <v>-29.579999999841675</v>
      </c>
    </row>
    <row r="22" spans="1:13" ht="153" x14ac:dyDescent="0.25">
      <c r="A22" s="56"/>
      <c r="B22" s="79" t="s">
        <v>149</v>
      </c>
      <c r="C22" s="79" t="s">
        <v>19</v>
      </c>
      <c r="D22" s="79" t="s">
        <v>32</v>
      </c>
      <c r="E22" s="79" t="s">
        <v>21</v>
      </c>
      <c r="F22" s="79" t="s">
        <v>36</v>
      </c>
      <c r="G22" s="79" t="s">
        <v>20</v>
      </c>
      <c r="H22" s="79" t="s">
        <v>16</v>
      </c>
      <c r="I22" s="79" t="s">
        <v>22</v>
      </c>
      <c r="J22" s="63" t="s">
        <v>37</v>
      </c>
      <c r="K22" s="82">
        <v>502018.21</v>
      </c>
      <c r="L22" s="82">
        <v>502029.24</v>
      </c>
      <c r="M22" s="82">
        <f t="shared" si="0"/>
        <v>-11.029999999969732</v>
      </c>
    </row>
    <row r="23" spans="1:13" ht="178.5" x14ac:dyDescent="0.25">
      <c r="A23" s="56"/>
      <c r="B23" s="79" t="s">
        <v>149</v>
      </c>
      <c r="C23" s="79" t="s">
        <v>19</v>
      </c>
      <c r="D23" s="79" t="s">
        <v>32</v>
      </c>
      <c r="E23" s="79" t="s">
        <v>21</v>
      </c>
      <c r="F23" s="79" t="s">
        <v>39</v>
      </c>
      <c r="G23" s="79" t="s">
        <v>20</v>
      </c>
      <c r="H23" s="79" t="s">
        <v>16</v>
      </c>
      <c r="I23" s="79" t="s">
        <v>22</v>
      </c>
      <c r="J23" s="63" t="s">
        <v>40</v>
      </c>
      <c r="K23" s="82">
        <v>2621.75</v>
      </c>
      <c r="L23" s="82">
        <v>2622.03</v>
      </c>
      <c r="M23" s="82">
        <f t="shared" si="0"/>
        <v>-0.28000000000020009</v>
      </c>
    </row>
    <row r="24" spans="1:13" ht="153" x14ac:dyDescent="0.25">
      <c r="A24" s="56"/>
      <c r="B24" s="79" t="s">
        <v>149</v>
      </c>
      <c r="C24" s="79" t="s">
        <v>19</v>
      </c>
      <c r="D24" s="79" t="s">
        <v>32</v>
      </c>
      <c r="E24" s="79" t="s">
        <v>21</v>
      </c>
      <c r="F24" s="79" t="s">
        <v>43</v>
      </c>
      <c r="G24" s="79" t="s">
        <v>20</v>
      </c>
      <c r="H24" s="79" t="s">
        <v>16</v>
      </c>
      <c r="I24" s="79" t="s">
        <v>22</v>
      </c>
      <c r="J24" s="63" t="s">
        <v>44</v>
      </c>
      <c r="K24" s="82">
        <v>518868.14</v>
      </c>
      <c r="L24" s="82">
        <v>518886.41</v>
      </c>
      <c r="M24" s="80">
        <f t="shared" si="0"/>
        <v>-18.269999999960419</v>
      </c>
    </row>
    <row r="25" spans="1:13" ht="153" x14ac:dyDescent="0.25">
      <c r="A25" s="56"/>
      <c r="B25" s="79" t="s">
        <v>149</v>
      </c>
      <c r="C25" s="79" t="s">
        <v>19</v>
      </c>
      <c r="D25" s="79" t="s">
        <v>32</v>
      </c>
      <c r="E25" s="79" t="s">
        <v>21</v>
      </c>
      <c r="F25" s="79" t="s">
        <v>46</v>
      </c>
      <c r="G25" s="79" t="s">
        <v>20</v>
      </c>
      <c r="H25" s="79" t="s">
        <v>16</v>
      </c>
      <c r="I25" s="79" t="s">
        <v>22</v>
      </c>
      <c r="J25" s="63" t="s">
        <v>48</v>
      </c>
      <c r="K25" s="82">
        <v>-54658.21</v>
      </c>
      <c r="L25" s="82">
        <f>K25</f>
        <v>-54658.21</v>
      </c>
      <c r="M25" s="82">
        <f t="shared" si="0"/>
        <v>0</v>
      </c>
    </row>
    <row r="26" spans="1:13" x14ac:dyDescent="0.25">
      <c r="A26" s="56"/>
      <c r="B26" s="78" t="s">
        <v>261</v>
      </c>
      <c r="C26" s="78" t="s">
        <v>19</v>
      </c>
      <c r="D26" s="78" t="s">
        <v>51</v>
      </c>
      <c r="E26" s="78" t="s">
        <v>15</v>
      </c>
      <c r="F26" s="78" t="s">
        <v>14</v>
      </c>
      <c r="G26" s="78" t="s">
        <v>15</v>
      </c>
      <c r="H26" s="78" t="s">
        <v>16</v>
      </c>
      <c r="I26" s="78" t="s">
        <v>14</v>
      </c>
      <c r="J26" s="61" t="s">
        <v>52</v>
      </c>
      <c r="K26" s="80">
        <f>K27</f>
        <v>37147.67</v>
      </c>
      <c r="L26" s="80">
        <f>L27</f>
        <v>37147.67</v>
      </c>
      <c r="M26" s="80">
        <f t="shared" si="0"/>
        <v>0</v>
      </c>
    </row>
    <row r="27" spans="1:13" s="9" customFormat="1" x14ac:dyDescent="0.25">
      <c r="A27" s="56"/>
      <c r="B27" s="79" t="s">
        <v>261</v>
      </c>
      <c r="C27" s="79" t="s">
        <v>19</v>
      </c>
      <c r="D27" s="79" t="s">
        <v>51</v>
      </c>
      <c r="E27" s="79" t="s">
        <v>20</v>
      </c>
      <c r="F27" s="79" t="s">
        <v>14</v>
      </c>
      <c r="G27" s="79" t="s">
        <v>54</v>
      </c>
      <c r="H27" s="79" t="s">
        <v>16</v>
      </c>
      <c r="I27" s="79" t="s">
        <v>22</v>
      </c>
      <c r="J27" s="64" t="s">
        <v>55</v>
      </c>
      <c r="K27" s="82">
        <f>K28</f>
        <v>37147.67</v>
      </c>
      <c r="L27" s="82">
        <f>L28</f>
        <v>37147.67</v>
      </c>
      <c r="M27" s="82">
        <f t="shared" si="0"/>
        <v>0</v>
      </c>
    </row>
    <row r="28" spans="1:13" ht="102" x14ac:dyDescent="0.25">
      <c r="A28" s="56"/>
      <c r="B28" s="79" t="s">
        <v>261</v>
      </c>
      <c r="C28" s="79" t="s">
        <v>19</v>
      </c>
      <c r="D28" s="79" t="s">
        <v>51</v>
      </c>
      <c r="E28" s="79" t="s">
        <v>20</v>
      </c>
      <c r="F28" s="79" t="s">
        <v>29</v>
      </c>
      <c r="G28" s="79" t="s">
        <v>54</v>
      </c>
      <c r="H28" s="79" t="s">
        <v>16</v>
      </c>
      <c r="I28" s="79" t="s">
        <v>22</v>
      </c>
      <c r="J28" s="63" t="s">
        <v>53</v>
      </c>
      <c r="K28" s="82">
        <v>37147.67</v>
      </c>
      <c r="L28" s="82">
        <f>K28</f>
        <v>37147.67</v>
      </c>
      <c r="M28" s="82">
        <f t="shared" si="0"/>
        <v>0</v>
      </c>
    </row>
    <row r="29" spans="1:13" x14ac:dyDescent="0.25">
      <c r="A29" s="56"/>
      <c r="B29" s="78" t="s">
        <v>261</v>
      </c>
      <c r="C29" s="78" t="s">
        <v>19</v>
      </c>
      <c r="D29" s="78" t="s">
        <v>51</v>
      </c>
      <c r="E29" s="78" t="s">
        <v>51</v>
      </c>
      <c r="F29" s="78" t="s">
        <v>14</v>
      </c>
      <c r="G29" s="78" t="s">
        <v>15</v>
      </c>
      <c r="H29" s="78" t="s">
        <v>16</v>
      </c>
      <c r="I29" s="78" t="s">
        <v>22</v>
      </c>
      <c r="J29" s="65" t="s">
        <v>56</v>
      </c>
      <c r="K29" s="80">
        <f>K30+K31</f>
        <v>1996580.04</v>
      </c>
      <c r="L29" s="80">
        <f>L30+L31</f>
        <v>1996580.04</v>
      </c>
      <c r="M29" s="80">
        <f t="shared" si="0"/>
        <v>0</v>
      </c>
    </row>
    <row r="30" spans="1:13" ht="51" x14ac:dyDescent="0.25">
      <c r="A30" s="56"/>
      <c r="B30" s="79" t="s">
        <v>261</v>
      </c>
      <c r="C30" s="79" t="s">
        <v>19</v>
      </c>
      <c r="D30" s="79" t="s">
        <v>51</v>
      </c>
      <c r="E30" s="79" t="s">
        <v>51</v>
      </c>
      <c r="F30" s="79" t="s">
        <v>58</v>
      </c>
      <c r="G30" s="79" t="s">
        <v>54</v>
      </c>
      <c r="H30" s="79" t="s">
        <v>16</v>
      </c>
      <c r="I30" s="79" t="s">
        <v>22</v>
      </c>
      <c r="J30" s="63" t="s">
        <v>57</v>
      </c>
      <c r="K30" s="82">
        <v>473158.44</v>
      </c>
      <c r="L30" s="82">
        <f>K30</f>
        <v>473158.44</v>
      </c>
      <c r="M30" s="82">
        <f t="shared" si="0"/>
        <v>0</v>
      </c>
    </row>
    <row r="31" spans="1:13" ht="46.5" customHeight="1" x14ac:dyDescent="0.25">
      <c r="A31" s="56"/>
      <c r="B31" s="79" t="s">
        <v>261</v>
      </c>
      <c r="C31" s="79" t="s">
        <v>19</v>
      </c>
      <c r="D31" s="79" t="s">
        <v>51</v>
      </c>
      <c r="E31" s="79" t="s">
        <v>51</v>
      </c>
      <c r="F31" s="79" t="s">
        <v>60</v>
      </c>
      <c r="G31" s="79" t="s">
        <v>54</v>
      </c>
      <c r="H31" s="79" t="s">
        <v>16</v>
      </c>
      <c r="I31" s="79" t="s">
        <v>22</v>
      </c>
      <c r="J31" s="63" t="s">
        <v>59</v>
      </c>
      <c r="K31" s="82">
        <v>1523421.6</v>
      </c>
      <c r="L31" s="82">
        <f>K31</f>
        <v>1523421.6</v>
      </c>
      <c r="M31" s="82">
        <f t="shared" si="0"/>
        <v>0</v>
      </c>
    </row>
    <row r="32" spans="1:13" x14ac:dyDescent="0.25">
      <c r="A32" s="56"/>
      <c r="B32" s="78" t="s">
        <v>226</v>
      </c>
      <c r="C32" s="78" t="s">
        <v>19</v>
      </c>
      <c r="D32" s="78" t="s">
        <v>61</v>
      </c>
      <c r="E32" s="78" t="s">
        <v>15</v>
      </c>
      <c r="F32" s="78" t="s">
        <v>14</v>
      </c>
      <c r="G32" s="78" t="s">
        <v>15</v>
      </c>
      <c r="H32" s="78" t="s">
        <v>16</v>
      </c>
      <c r="I32" s="78" t="s">
        <v>14</v>
      </c>
      <c r="J32" s="61" t="s">
        <v>62</v>
      </c>
      <c r="K32" s="80">
        <f>K33</f>
        <v>3210</v>
      </c>
      <c r="L32" s="80">
        <f>L33</f>
        <v>3210</v>
      </c>
      <c r="M32" s="80">
        <f t="shared" si="0"/>
        <v>0</v>
      </c>
    </row>
    <row r="33" spans="1:13" ht="51" x14ac:dyDescent="0.25">
      <c r="A33" s="56"/>
      <c r="B33" s="79" t="s">
        <v>226</v>
      </c>
      <c r="C33" s="79" t="s">
        <v>19</v>
      </c>
      <c r="D33" s="79" t="s">
        <v>61</v>
      </c>
      <c r="E33" s="79" t="s">
        <v>63</v>
      </c>
      <c r="F33" s="79" t="s">
        <v>14</v>
      </c>
      <c r="G33" s="79" t="s">
        <v>20</v>
      </c>
      <c r="H33" s="79" t="s">
        <v>16</v>
      </c>
      <c r="I33" s="79" t="s">
        <v>22</v>
      </c>
      <c r="J33" s="63" t="s">
        <v>64</v>
      </c>
      <c r="K33" s="82">
        <f>K34</f>
        <v>3210</v>
      </c>
      <c r="L33" s="82">
        <f>K33</f>
        <v>3210</v>
      </c>
      <c r="M33" s="82">
        <f t="shared" si="0"/>
        <v>0</v>
      </c>
    </row>
    <row r="34" spans="1:13" ht="102" x14ac:dyDescent="0.25">
      <c r="A34" s="56"/>
      <c r="B34" s="79" t="s">
        <v>226</v>
      </c>
      <c r="C34" s="79" t="s">
        <v>19</v>
      </c>
      <c r="D34" s="79" t="s">
        <v>61</v>
      </c>
      <c r="E34" s="79" t="s">
        <v>63</v>
      </c>
      <c r="F34" s="79" t="s">
        <v>24</v>
      </c>
      <c r="G34" s="79" t="s">
        <v>20</v>
      </c>
      <c r="H34" s="79" t="s">
        <v>50</v>
      </c>
      <c r="I34" s="79" t="s">
        <v>22</v>
      </c>
      <c r="J34" s="63" t="s">
        <v>65</v>
      </c>
      <c r="K34" s="82">
        <v>3210</v>
      </c>
      <c r="L34" s="82">
        <v>3210</v>
      </c>
      <c r="M34" s="82">
        <f t="shared" si="0"/>
        <v>0</v>
      </c>
    </row>
    <row r="35" spans="1:13" ht="63.75" x14ac:dyDescent="0.25">
      <c r="A35" s="56"/>
      <c r="B35" s="78" t="s">
        <v>226</v>
      </c>
      <c r="C35" s="78" t="s">
        <v>19</v>
      </c>
      <c r="D35" s="78" t="s">
        <v>66</v>
      </c>
      <c r="E35" s="78" t="s">
        <v>15</v>
      </c>
      <c r="F35" s="78" t="s">
        <v>14</v>
      </c>
      <c r="G35" s="78" t="s">
        <v>15</v>
      </c>
      <c r="H35" s="78" t="s">
        <v>16</v>
      </c>
      <c r="I35" s="78" t="s">
        <v>14</v>
      </c>
      <c r="J35" s="60" t="s">
        <v>67</v>
      </c>
      <c r="K35" s="80">
        <f t="shared" ref="K35:L35" si="2">K36</f>
        <v>1032842</v>
      </c>
      <c r="L35" s="80">
        <f t="shared" si="2"/>
        <v>1032842</v>
      </c>
      <c r="M35" s="80">
        <f t="shared" si="0"/>
        <v>0</v>
      </c>
    </row>
    <row r="36" spans="1:13" ht="114.75" x14ac:dyDescent="0.25">
      <c r="A36" s="56"/>
      <c r="B36" s="79" t="s">
        <v>226</v>
      </c>
      <c r="C36" s="79" t="s">
        <v>19</v>
      </c>
      <c r="D36" s="79" t="s">
        <v>66</v>
      </c>
      <c r="E36" s="79" t="s">
        <v>49</v>
      </c>
      <c r="F36" s="79" t="s">
        <v>14</v>
      </c>
      <c r="G36" s="79" t="s">
        <v>15</v>
      </c>
      <c r="H36" s="79" t="s">
        <v>16</v>
      </c>
      <c r="I36" s="79" t="s">
        <v>68</v>
      </c>
      <c r="J36" s="63" t="s">
        <v>69</v>
      </c>
      <c r="K36" s="82">
        <f>K37</f>
        <v>1032842</v>
      </c>
      <c r="L36" s="82">
        <f>L37</f>
        <v>1032842</v>
      </c>
      <c r="M36" s="82">
        <f t="shared" si="0"/>
        <v>0</v>
      </c>
    </row>
    <row r="37" spans="1:13" ht="89.25" x14ac:dyDescent="0.25">
      <c r="A37" s="56"/>
      <c r="B37" s="79" t="s">
        <v>226</v>
      </c>
      <c r="C37" s="79" t="s">
        <v>19</v>
      </c>
      <c r="D37" s="79" t="s">
        <v>66</v>
      </c>
      <c r="E37" s="79" t="s">
        <v>49</v>
      </c>
      <c r="F37" s="79" t="s">
        <v>23</v>
      </c>
      <c r="G37" s="79" t="s">
        <v>15</v>
      </c>
      <c r="H37" s="79" t="s">
        <v>16</v>
      </c>
      <c r="I37" s="79" t="s">
        <v>68</v>
      </c>
      <c r="J37" s="63" t="s">
        <v>70</v>
      </c>
      <c r="K37" s="82">
        <f>K38</f>
        <v>1032842</v>
      </c>
      <c r="L37" s="82">
        <f>L38</f>
        <v>1032842</v>
      </c>
      <c r="M37" s="82">
        <f t="shared" si="0"/>
        <v>0</v>
      </c>
    </row>
    <row r="38" spans="1:13" ht="89.25" x14ac:dyDescent="0.25">
      <c r="A38" s="56"/>
      <c r="B38" s="79" t="s">
        <v>226</v>
      </c>
      <c r="C38" s="79" t="s">
        <v>19</v>
      </c>
      <c r="D38" s="79" t="s">
        <v>66</v>
      </c>
      <c r="E38" s="79" t="s">
        <v>49</v>
      </c>
      <c r="F38" s="79" t="s">
        <v>71</v>
      </c>
      <c r="G38" s="79" t="s">
        <v>54</v>
      </c>
      <c r="H38" s="79" t="s">
        <v>16</v>
      </c>
      <c r="I38" s="79" t="s">
        <v>68</v>
      </c>
      <c r="J38" s="63" t="s">
        <v>72</v>
      </c>
      <c r="K38" s="82">
        <v>1032842</v>
      </c>
      <c r="L38" s="82">
        <f>K38</f>
        <v>1032842</v>
      </c>
      <c r="M38" s="82">
        <f t="shared" si="0"/>
        <v>0</v>
      </c>
    </row>
    <row r="39" spans="1:13" ht="49.5" customHeight="1" x14ac:dyDescent="0.25">
      <c r="A39" s="56"/>
      <c r="B39" s="78" t="s">
        <v>226</v>
      </c>
      <c r="C39" s="78" t="s">
        <v>19</v>
      </c>
      <c r="D39" s="78" t="s">
        <v>73</v>
      </c>
      <c r="E39" s="78" t="s">
        <v>32</v>
      </c>
      <c r="F39" s="78" t="s">
        <v>14</v>
      </c>
      <c r="G39" s="78" t="s">
        <v>15</v>
      </c>
      <c r="H39" s="78" t="s">
        <v>16</v>
      </c>
      <c r="I39" s="78" t="s">
        <v>14</v>
      </c>
      <c r="J39" s="66" t="s">
        <v>74</v>
      </c>
      <c r="K39" s="80">
        <f>K40+K41</f>
        <v>117957.45</v>
      </c>
      <c r="L39" s="80">
        <f>L40+L41</f>
        <v>117957.45</v>
      </c>
      <c r="M39" s="80">
        <f t="shared" si="0"/>
        <v>0</v>
      </c>
    </row>
    <row r="40" spans="1:13" ht="38.25" x14ac:dyDescent="0.25">
      <c r="A40" s="56"/>
      <c r="B40" s="79" t="s">
        <v>226</v>
      </c>
      <c r="C40" s="79" t="s">
        <v>19</v>
      </c>
      <c r="D40" s="79" t="s">
        <v>73</v>
      </c>
      <c r="E40" s="79" t="s">
        <v>20</v>
      </c>
      <c r="F40" s="79" t="s">
        <v>75</v>
      </c>
      <c r="G40" s="79" t="s">
        <v>54</v>
      </c>
      <c r="H40" s="79" t="s">
        <v>16</v>
      </c>
      <c r="I40" s="79" t="s">
        <v>76</v>
      </c>
      <c r="J40" s="63" t="s">
        <v>77</v>
      </c>
      <c r="K40" s="82">
        <v>45000</v>
      </c>
      <c r="L40" s="82">
        <v>45000</v>
      </c>
      <c r="M40" s="80">
        <f t="shared" si="0"/>
        <v>0</v>
      </c>
    </row>
    <row r="41" spans="1:13" ht="25.5" x14ac:dyDescent="0.25">
      <c r="A41" s="56"/>
      <c r="B41" s="79" t="s">
        <v>226</v>
      </c>
      <c r="C41" s="79" t="s">
        <v>19</v>
      </c>
      <c r="D41" s="79" t="s">
        <v>73</v>
      </c>
      <c r="E41" s="79" t="s">
        <v>21</v>
      </c>
      <c r="F41" s="79" t="s">
        <v>75</v>
      </c>
      <c r="G41" s="79" t="s">
        <v>54</v>
      </c>
      <c r="H41" s="79" t="s">
        <v>16</v>
      </c>
      <c r="I41" s="79" t="s">
        <v>76</v>
      </c>
      <c r="J41" s="63" t="s">
        <v>78</v>
      </c>
      <c r="K41" s="82">
        <v>72957.45</v>
      </c>
      <c r="L41" s="82">
        <v>72957.45</v>
      </c>
      <c r="M41" s="80">
        <f t="shared" si="0"/>
        <v>0</v>
      </c>
    </row>
    <row r="42" spans="1:13" x14ac:dyDescent="0.25">
      <c r="A42" s="56"/>
      <c r="B42" s="107" t="s">
        <v>226</v>
      </c>
      <c r="C42" s="107" t="s">
        <v>81</v>
      </c>
      <c r="D42" s="107" t="s">
        <v>15</v>
      </c>
      <c r="E42" s="107" t="s">
        <v>15</v>
      </c>
      <c r="F42" s="107" t="s">
        <v>14</v>
      </c>
      <c r="G42" s="107" t="s">
        <v>15</v>
      </c>
      <c r="H42" s="107" t="s">
        <v>16</v>
      </c>
      <c r="I42" s="107" t="s">
        <v>14</v>
      </c>
      <c r="J42" s="108" t="s">
        <v>80</v>
      </c>
      <c r="K42" s="109">
        <f>K43</f>
        <v>1511049.99</v>
      </c>
      <c r="L42" s="109">
        <f>L43</f>
        <v>1511049.99</v>
      </c>
      <c r="M42" s="109">
        <f>M43+M48+M51</f>
        <v>0</v>
      </c>
    </row>
    <row r="43" spans="1:13" ht="38.25" x14ac:dyDescent="0.25">
      <c r="A43" s="56"/>
      <c r="B43" s="78" t="s">
        <v>226</v>
      </c>
      <c r="C43" s="78" t="s">
        <v>81</v>
      </c>
      <c r="D43" s="78" t="s">
        <v>21</v>
      </c>
      <c r="E43" s="78" t="s">
        <v>15</v>
      </c>
      <c r="F43" s="78" t="s">
        <v>14</v>
      </c>
      <c r="G43" s="78" t="s">
        <v>15</v>
      </c>
      <c r="H43" s="78" t="s">
        <v>16</v>
      </c>
      <c r="I43" s="78" t="s">
        <v>14</v>
      </c>
      <c r="J43" s="66" t="s">
        <v>82</v>
      </c>
      <c r="K43" s="80">
        <f>K44+K46</f>
        <v>1511049.99</v>
      </c>
      <c r="L43" s="80">
        <f>L44+L46</f>
        <v>1511049.99</v>
      </c>
      <c r="M43" s="80">
        <f t="shared" ref="M43" si="3">M44</f>
        <v>0</v>
      </c>
    </row>
    <row r="44" spans="1:13" ht="25.5" x14ac:dyDescent="0.25">
      <c r="A44" s="56"/>
      <c r="B44" s="79" t="s">
        <v>226</v>
      </c>
      <c r="C44" s="79" t="s">
        <v>81</v>
      </c>
      <c r="D44" s="79" t="s">
        <v>21</v>
      </c>
      <c r="E44" s="79" t="s">
        <v>83</v>
      </c>
      <c r="F44" s="79" t="s">
        <v>14</v>
      </c>
      <c r="G44" s="79" t="s">
        <v>15</v>
      </c>
      <c r="H44" s="79" t="s">
        <v>16</v>
      </c>
      <c r="I44" s="79" t="s">
        <v>84</v>
      </c>
      <c r="J44" s="63" t="s">
        <v>85</v>
      </c>
      <c r="K44" s="82">
        <f>K45</f>
        <v>1491049.99</v>
      </c>
      <c r="L44" s="82">
        <f>L45</f>
        <v>1491049.99</v>
      </c>
      <c r="M44" s="82">
        <f t="shared" ref="M44" si="4">M45</f>
        <v>0</v>
      </c>
    </row>
    <row r="45" spans="1:13" ht="38.25" x14ac:dyDescent="0.25">
      <c r="A45" s="56"/>
      <c r="B45" s="79" t="s">
        <v>226</v>
      </c>
      <c r="C45" s="79" t="s">
        <v>81</v>
      </c>
      <c r="D45" s="79" t="s">
        <v>21</v>
      </c>
      <c r="E45" s="79" t="s">
        <v>83</v>
      </c>
      <c r="F45" s="79" t="s">
        <v>86</v>
      </c>
      <c r="G45" s="79" t="s">
        <v>54</v>
      </c>
      <c r="H45" s="79" t="s">
        <v>16</v>
      </c>
      <c r="I45" s="79" t="s">
        <v>84</v>
      </c>
      <c r="J45" s="63" t="s">
        <v>87</v>
      </c>
      <c r="K45" s="82">
        <v>1491049.99</v>
      </c>
      <c r="L45" s="82">
        <f>K45</f>
        <v>1491049.99</v>
      </c>
      <c r="M45" s="82">
        <f t="shared" si="0"/>
        <v>0</v>
      </c>
    </row>
    <row r="46" spans="1:13" s="46" customFormat="1" ht="38.25" x14ac:dyDescent="0.25">
      <c r="A46" s="56"/>
      <c r="B46" s="79" t="s">
        <v>226</v>
      </c>
      <c r="C46" s="79" t="s">
        <v>81</v>
      </c>
      <c r="D46" s="79" t="s">
        <v>21</v>
      </c>
      <c r="E46" s="79" t="s">
        <v>83</v>
      </c>
      <c r="F46" s="79" t="s">
        <v>265</v>
      </c>
      <c r="G46" s="79" t="s">
        <v>15</v>
      </c>
      <c r="H46" s="79" t="s">
        <v>16</v>
      </c>
      <c r="I46" s="79" t="s">
        <v>84</v>
      </c>
      <c r="J46" s="106" t="s">
        <v>266</v>
      </c>
      <c r="K46" s="82">
        <f>K47</f>
        <v>20000</v>
      </c>
      <c r="L46" s="82">
        <f>L47</f>
        <v>20000</v>
      </c>
      <c r="M46" s="82"/>
    </row>
    <row r="47" spans="1:13" s="46" customFormat="1" ht="25.5" x14ac:dyDescent="0.25">
      <c r="A47" s="56"/>
      <c r="B47" s="79" t="s">
        <v>226</v>
      </c>
      <c r="C47" s="79" t="s">
        <v>81</v>
      </c>
      <c r="D47" s="79" t="s">
        <v>21</v>
      </c>
      <c r="E47" s="79" t="s">
        <v>242</v>
      </c>
      <c r="F47" s="79" t="s">
        <v>97</v>
      </c>
      <c r="G47" s="79" t="s">
        <v>54</v>
      </c>
      <c r="H47" s="79" t="s">
        <v>16</v>
      </c>
      <c r="I47" s="79" t="s">
        <v>84</v>
      </c>
      <c r="J47" s="63" t="s">
        <v>243</v>
      </c>
      <c r="K47" s="82">
        <v>20000</v>
      </c>
      <c r="L47" s="82">
        <f>K47</f>
        <v>20000</v>
      </c>
      <c r="M47" s="82">
        <f>K47-L47</f>
        <v>0</v>
      </c>
    </row>
    <row r="48" spans="1:13" ht="25.5" x14ac:dyDescent="0.25">
      <c r="A48" s="56"/>
      <c r="B48" s="78" t="s">
        <v>226</v>
      </c>
      <c r="C48" s="78" t="s">
        <v>81</v>
      </c>
      <c r="D48" s="78" t="s">
        <v>21</v>
      </c>
      <c r="E48" s="78" t="s">
        <v>89</v>
      </c>
      <c r="F48" s="78" t="s">
        <v>14</v>
      </c>
      <c r="G48" s="78" t="s">
        <v>15</v>
      </c>
      <c r="H48" s="78" t="s">
        <v>16</v>
      </c>
      <c r="I48" s="78" t="s">
        <v>84</v>
      </c>
      <c r="J48" s="66" t="s">
        <v>88</v>
      </c>
      <c r="K48" s="80">
        <f>K49</f>
        <v>111079</v>
      </c>
      <c r="L48" s="80">
        <f>L49</f>
        <v>111079</v>
      </c>
      <c r="M48" s="80">
        <f t="shared" si="0"/>
        <v>0</v>
      </c>
    </row>
    <row r="49" spans="1:13" ht="51" x14ac:dyDescent="0.25">
      <c r="A49" s="56"/>
      <c r="B49" s="79" t="s">
        <v>226</v>
      </c>
      <c r="C49" s="79" t="s">
        <v>81</v>
      </c>
      <c r="D49" s="79" t="s">
        <v>21</v>
      </c>
      <c r="E49" s="79" t="s">
        <v>90</v>
      </c>
      <c r="F49" s="79" t="s">
        <v>91</v>
      </c>
      <c r="G49" s="79" t="s">
        <v>15</v>
      </c>
      <c r="H49" s="79" t="s">
        <v>16</v>
      </c>
      <c r="I49" s="79" t="s">
        <v>84</v>
      </c>
      <c r="J49" s="63" t="s">
        <v>92</v>
      </c>
      <c r="K49" s="82">
        <f>K50</f>
        <v>111079</v>
      </c>
      <c r="L49" s="82">
        <f>L50</f>
        <v>111079</v>
      </c>
      <c r="M49" s="82">
        <f t="shared" ref="M49" si="5">M50</f>
        <v>0</v>
      </c>
    </row>
    <row r="50" spans="1:13" ht="51" x14ac:dyDescent="0.25">
      <c r="A50" s="56"/>
      <c r="B50" s="79" t="s">
        <v>226</v>
      </c>
      <c r="C50" s="79" t="s">
        <v>81</v>
      </c>
      <c r="D50" s="79" t="s">
        <v>21</v>
      </c>
      <c r="E50" s="79" t="s">
        <v>90</v>
      </c>
      <c r="F50" s="79" t="s">
        <v>91</v>
      </c>
      <c r="G50" s="79" t="s">
        <v>54</v>
      </c>
      <c r="H50" s="79" t="s">
        <v>16</v>
      </c>
      <c r="I50" s="79" t="s">
        <v>84</v>
      </c>
      <c r="J50" s="63" t="s">
        <v>93</v>
      </c>
      <c r="K50" s="82">
        <v>111079</v>
      </c>
      <c r="L50" s="82">
        <f>K50</f>
        <v>111079</v>
      </c>
      <c r="M50" s="82">
        <f t="shared" si="0"/>
        <v>0</v>
      </c>
    </row>
    <row r="51" spans="1:13" x14ac:dyDescent="0.25">
      <c r="A51" s="56"/>
      <c r="B51" s="78" t="s">
        <v>226</v>
      </c>
      <c r="C51" s="78" t="s">
        <v>81</v>
      </c>
      <c r="D51" s="78" t="s">
        <v>21</v>
      </c>
      <c r="E51" s="78" t="s">
        <v>95</v>
      </c>
      <c r="F51" s="78" t="s">
        <v>14</v>
      </c>
      <c r="G51" s="78" t="s">
        <v>15</v>
      </c>
      <c r="H51" s="78" t="s">
        <v>16</v>
      </c>
      <c r="I51" s="78" t="s">
        <v>84</v>
      </c>
      <c r="J51" s="61" t="s">
        <v>94</v>
      </c>
      <c r="K51" s="80">
        <f>K52</f>
        <v>2736662.73</v>
      </c>
      <c r="L51" s="80">
        <f>L52</f>
        <v>2736662.73</v>
      </c>
      <c r="M51" s="80">
        <f t="shared" si="0"/>
        <v>0</v>
      </c>
    </row>
    <row r="52" spans="1:13" s="46" customFormat="1" ht="38.25" x14ac:dyDescent="0.25">
      <c r="A52" s="56"/>
      <c r="B52" s="79" t="s">
        <v>226</v>
      </c>
      <c r="C52" s="79" t="s">
        <v>81</v>
      </c>
      <c r="D52" s="79" t="s">
        <v>21</v>
      </c>
      <c r="E52" s="79" t="s">
        <v>96</v>
      </c>
      <c r="F52" s="79" t="s">
        <v>97</v>
      </c>
      <c r="G52" s="79" t="s">
        <v>54</v>
      </c>
      <c r="H52" s="79" t="s">
        <v>16</v>
      </c>
      <c r="I52" s="79" t="s">
        <v>84</v>
      </c>
      <c r="J52" s="101" t="s">
        <v>245</v>
      </c>
      <c r="K52" s="82">
        <v>2736662.73</v>
      </c>
      <c r="L52" s="82">
        <f>K52</f>
        <v>2736662.73</v>
      </c>
      <c r="M52" s="82">
        <v>0</v>
      </c>
    </row>
    <row r="53" spans="1:13" x14ac:dyDescent="0.25">
      <c r="A53" s="56"/>
      <c r="B53" s="78"/>
      <c r="C53" s="78"/>
      <c r="D53" s="78"/>
      <c r="E53" s="78"/>
      <c r="F53" s="78"/>
      <c r="G53" s="78"/>
      <c r="H53" s="78"/>
      <c r="I53" s="78"/>
      <c r="J53" s="65" t="s">
        <v>98</v>
      </c>
      <c r="K53" s="80">
        <f>K42+K12</f>
        <v>9036886.5999999996</v>
      </c>
      <c r="L53" s="80">
        <f>L42+L12</f>
        <v>9036916.1799999997</v>
      </c>
      <c r="M53" s="80">
        <f t="shared" si="0"/>
        <v>-29.580000000074506</v>
      </c>
    </row>
  </sheetData>
  <mergeCells count="13">
    <mergeCell ref="M9:M11"/>
    <mergeCell ref="B8:M8"/>
    <mergeCell ref="B9:I9"/>
    <mergeCell ref="C10:G10"/>
    <mergeCell ref="J1:M6"/>
    <mergeCell ref="B10:B11"/>
    <mergeCell ref="H10:H11"/>
    <mergeCell ref="I10:I11"/>
    <mergeCell ref="J9:J11"/>
    <mergeCell ref="K9:K11"/>
    <mergeCell ref="L9:L11"/>
    <mergeCell ref="B7:M7"/>
    <mergeCell ref="B1:I4"/>
  </mergeCells>
  <pageMargins left="0.19" right="0.2" top="0.41" bottom="0.28000000000000003" header="0.31496062992125984" footer="0.31496062992125984"/>
  <pageSetup paperSize="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2"/>
  <sheetViews>
    <sheetView workbookViewId="0">
      <selection activeCell="J52" sqref="J52:K52"/>
    </sheetView>
  </sheetViews>
  <sheetFormatPr defaultRowHeight="15" x14ac:dyDescent="0.25"/>
  <cols>
    <col min="1" max="1" width="2.5703125" style="9" customWidth="1"/>
    <col min="2" max="2" width="6.42578125" style="9" customWidth="1"/>
    <col min="3" max="3" width="4.85546875" style="9" customWidth="1"/>
    <col min="4" max="4" width="5.5703125" style="9" customWidth="1"/>
    <col min="5" max="5" width="6" style="9" customWidth="1"/>
    <col min="6" max="6" width="5" style="9" customWidth="1"/>
    <col min="7" max="7" width="5.7109375" style="9" customWidth="1"/>
    <col min="8" max="8" width="12.42578125" style="9" customWidth="1"/>
    <col min="9" max="9" width="47.140625" style="9" customWidth="1"/>
    <col min="10" max="10" width="15.5703125" style="9" customWidth="1"/>
    <col min="11" max="11" width="12.7109375" style="9" customWidth="1"/>
    <col min="12" max="12" width="15.28515625" style="9" customWidth="1"/>
    <col min="13" max="16384" width="9.140625" style="9"/>
  </cols>
  <sheetData>
    <row r="1" spans="2:12" ht="11.25" customHeight="1" x14ac:dyDescent="0.25">
      <c r="B1" s="159"/>
      <c r="C1" s="155"/>
      <c r="D1" s="155"/>
      <c r="E1" s="155"/>
      <c r="F1" s="155"/>
      <c r="G1" s="155"/>
      <c r="H1" s="155"/>
      <c r="I1" s="142" t="s">
        <v>267</v>
      </c>
      <c r="J1" s="142"/>
      <c r="K1" s="142"/>
      <c r="L1" s="142"/>
    </row>
    <row r="2" spans="2:12" ht="30.75" customHeight="1" x14ac:dyDescent="0.25">
      <c r="B2" s="155"/>
      <c r="C2" s="155"/>
      <c r="D2" s="155"/>
      <c r="E2" s="155"/>
      <c r="F2" s="155"/>
      <c r="G2" s="155"/>
      <c r="H2" s="155"/>
      <c r="I2" s="142"/>
      <c r="J2" s="142"/>
      <c r="K2" s="142"/>
      <c r="L2" s="142"/>
    </row>
    <row r="3" spans="2:12" ht="1.5" customHeight="1" x14ac:dyDescent="0.25">
      <c r="B3" s="155"/>
      <c r="C3" s="155"/>
      <c r="D3" s="155"/>
      <c r="E3" s="155"/>
      <c r="F3" s="155"/>
      <c r="G3" s="155"/>
      <c r="H3" s="155"/>
      <c r="I3" s="142"/>
      <c r="J3" s="142"/>
      <c r="K3" s="142"/>
      <c r="L3" s="142"/>
    </row>
    <row r="4" spans="2:12" ht="8.25" customHeight="1" x14ac:dyDescent="0.25">
      <c r="B4" s="155"/>
      <c r="C4" s="155"/>
      <c r="D4" s="155"/>
      <c r="E4" s="155"/>
      <c r="F4" s="155"/>
      <c r="G4" s="155"/>
      <c r="H4" s="155"/>
      <c r="I4" s="142"/>
      <c r="J4" s="142"/>
      <c r="K4" s="142"/>
      <c r="L4" s="142"/>
    </row>
    <row r="5" spans="2:12" ht="2.25" hidden="1" customHeight="1" x14ac:dyDescent="0.25">
      <c r="B5" s="155"/>
      <c r="C5" s="155"/>
      <c r="D5" s="155"/>
      <c r="E5" s="155"/>
      <c r="F5" s="155"/>
      <c r="G5" s="155"/>
      <c r="H5" s="155"/>
      <c r="I5" s="142"/>
      <c r="J5" s="142"/>
      <c r="K5" s="142"/>
      <c r="L5" s="142"/>
    </row>
    <row r="6" spans="2:12" ht="4.5" hidden="1" customHeight="1" x14ac:dyDescent="0.25">
      <c r="B6" s="155"/>
      <c r="C6" s="155"/>
      <c r="D6" s="155"/>
      <c r="E6" s="155"/>
      <c r="F6" s="155"/>
      <c r="G6" s="155"/>
      <c r="H6" s="155"/>
      <c r="I6" s="143"/>
      <c r="J6" s="143"/>
      <c r="K6" s="143"/>
      <c r="L6" s="143"/>
    </row>
    <row r="7" spans="2:12" s="33" customFormat="1" ht="4.5" hidden="1" customHeight="1" x14ac:dyDescent="0.25">
      <c r="B7" s="155"/>
      <c r="C7" s="155"/>
      <c r="D7" s="155"/>
      <c r="E7" s="155"/>
      <c r="F7" s="155"/>
      <c r="G7" s="155"/>
      <c r="H7" s="155"/>
      <c r="I7" s="160"/>
      <c r="J7" s="160"/>
      <c r="K7" s="160"/>
      <c r="L7" s="160"/>
    </row>
    <row r="8" spans="2:12" ht="49.5" customHeight="1" x14ac:dyDescent="0.25">
      <c r="B8" s="157" t="s">
        <v>250</v>
      </c>
      <c r="C8" s="158"/>
      <c r="D8" s="158"/>
      <c r="E8" s="158"/>
      <c r="F8" s="158"/>
      <c r="G8" s="158"/>
      <c r="H8" s="158"/>
      <c r="I8" s="158"/>
      <c r="J8" s="158"/>
      <c r="K8" s="158"/>
      <c r="L8" s="158"/>
    </row>
    <row r="9" spans="2:12" x14ac:dyDescent="0.25"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</row>
    <row r="10" spans="2:12" ht="15" customHeight="1" x14ac:dyDescent="0.25">
      <c r="B10" s="167"/>
      <c r="C10" s="168"/>
      <c r="D10" s="168"/>
      <c r="E10" s="168"/>
      <c r="F10" s="168"/>
      <c r="G10" s="168"/>
      <c r="H10" s="169"/>
      <c r="I10" s="165" t="s">
        <v>99</v>
      </c>
      <c r="J10" s="163" t="s">
        <v>268</v>
      </c>
      <c r="K10" s="161" t="s">
        <v>100</v>
      </c>
      <c r="L10" s="161" t="s">
        <v>101</v>
      </c>
    </row>
    <row r="11" spans="2:12" ht="132.75" customHeight="1" x14ac:dyDescent="0.25">
      <c r="B11" s="67" t="s">
        <v>5</v>
      </c>
      <c r="C11" s="68" t="s">
        <v>6</v>
      </c>
      <c r="D11" s="68" t="s">
        <v>7</v>
      </c>
      <c r="E11" s="68" t="s">
        <v>8</v>
      </c>
      <c r="F11" s="68" t="s">
        <v>9</v>
      </c>
      <c r="G11" s="68" t="s">
        <v>10</v>
      </c>
      <c r="H11" s="69" t="s">
        <v>11</v>
      </c>
      <c r="I11" s="166"/>
      <c r="J11" s="164"/>
      <c r="K11" s="162"/>
      <c r="L11" s="162"/>
    </row>
    <row r="12" spans="2:12" x14ac:dyDescent="0.25">
      <c r="B12" s="78">
        <v>1</v>
      </c>
      <c r="C12" s="78" t="s">
        <v>15</v>
      </c>
      <c r="D12" s="78" t="s">
        <v>15</v>
      </c>
      <c r="E12" s="78" t="s">
        <v>14</v>
      </c>
      <c r="F12" s="78" t="s">
        <v>15</v>
      </c>
      <c r="G12" s="78" t="s">
        <v>16</v>
      </c>
      <c r="H12" s="78" t="s">
        <v>14</v>
      </c>
      <c r="I12" s="60" t="s">
        <v>17</v>
      </c>
      <c r="J12" s="80">
        <f>J13+J20+J26+J29+J32+J35+J39</f>
        <v>4678094.88</v>
      </c>
      <c r="K12" s="80">
        <f>K13+K20+K26+K29+K32+K35+K39</f>
        <v>4678124.46</v>
      </c>
      <c r="L12" s="81">
        <f>K12/J12*100</f>
        <v>100.00063230868032</v>
      </c>
    </row>
    <row r="13" spans="2:12" x14ac:dyDescent="0.25">
      <c r="B13" s="78" t="s">
        <v>19</v>
      </c>
      <c r="C13" s="78" t="s">
        <v>20</v>
      </c>
      <c r="D13" s="78" t="s">
        <v>21</v>
      </c>
      <c r="E13" s="78" t="s">
        <v>14</v>
      </c>
      <c r="F13" s="78" t="s">
        <v>20</v>
      </c>
      <c r="G13" s="78" t="s">
        <v>16</v>
      </c>
      <c r="H13" s="78" t="s">
        <v>22</v>
      </c>
      <c r="I13" s="61" t="s">
        <v>18</v>
      </c>
      <c r="J13" s="80">
        <f>J14+J15+J16+J17+J18+J19</f>
        <v>521507.8299999999</v>
      </c>
      <c r="K13" s="80">
        <f>K14+K15+K16+K17+K18+K19</f>
        <v>521507.8299999999</v>
      </c>
      <c r="L13" s="81">
        <f t="shared" ref="L13:L52" si="0">K13/J13*100</f>
        <v>100</v>
      </c>
    </row>
    <row r="14" spans="2:12" ht="64.5" customHeight="1" x14ac:dyDescent="0.25">
      <c r="B14" s="79" t="s">
        <v>19</v>
      </c>
      <c r="C14" s="79" t="s">
        <v>20</v>
      </c>
      <c r="D14" s="79" t="s">
        <v>21</v>
      </c>
      <c r="E14" s="79" t="s">
        <v>23</v>
      </c>
      <c r="F14" s="79" t="s">
        <v>20</v>
      </c>
      <c r="G14" s="79" t="s">
        <v>16</v>
      </c>
      <c r="H14" s="79" t="s">
        <v>22</v>
      </c>
      <c r="I14" s="62" t="s">
        <v>25</v>
      </c>
      <c r="J14" s="82">
        <v>464798.56</v>
      </c>
      <c r="K14" s="82">
        <f>J14</f>
        <v>464798.56</v>
      </c>
      <c r="L14" s="81">
        <f t="shared" si="0"/>
        <v>100</v>
      </c>
    </row>
    <row r="15" spans="2:12" ht="147" customHeight="1" x14ac:dyDescent="0.25">
      <c r="B15" s="79" t="s">
        <v>19</v>
      </c>
      <c r="C15" s="79" t="s">
        <v>20</v>
      </c>
      <c r="D15" s="79" t="s">
        <v>21</v>
      </c>
      <c r="E15" s="79" t="s">
        <v>24</v>
      </c>
      <c r="F15" s="79" t="s">
        <v>20</v>
      </c>
      <c r="G15" s="79" t="s">
        <v>26</v>
      </c>
      <c r="H15" s="79" t="s">
        <v>22</v>
      </c>
      <c r="I15" s="63" t="s">
        <v>27</v>
      </c>
      <c r="J15" s="82">
        <v>797.85</v>
      </c>
      <c r="K15" s="82">
        <f>J15</f>
        <v>797.85</v>
      </c>
      <c r="L15" s="81">
        <f t="shared" si="0"/>
        <v>100</v>
      </c>
    </row>
    <row r="16" spans="2:12" ht="45" customHeight="1" x14ac:dyDescent="0.25">
      <c r="B16" s="79" t="s">
        <v>19</v>
      </c>
      <c r="C16" s="79" t="s">
        <v>20</v>
      </c>
      <c r="D16" s="79" t="s">
        <v>21</v>
      </c>
      <c r="E16" s="79" t="s">
        <v>29</v>
      </c>
      <c r="F16" s="79" t="s">
        <v>20</v>
      </c>
      <c r="G16" s="79" t="s">
        <v>16</v>
      </c>
      <c r="H16" s="79" t="s">
        <v>22</v>
      </c>
      <c r="I16" s="63" t="s">
        <v>28</v>
      </c>
      <c r="J16" s="82">
        <v>-697.14</v>
      </c>
      <c r="K16" s="82">
        <f>J16</f>
        <v>-697.14</v>
      </c>
      <c r="L16" s="81">
        <f t="shared" si="0"/>
        <v>100</v>
      </c>
    </row>
    <row r="17" spans="2:12" s="46" customFormat="1" ht="94.5" customHeight="1" x14ac:dyDescent="0.25">
      <c r="B17" s="79" t="s">
        <v>19</v>
      </c>
      <c r="C17" s="79" t="s">
        <v>20</v>
      </c>
      <c r="D17" s="79" t="s">
        <v>21</v>
      </c>
      <c r="E17" s="79" t="s">
        <v>262</v>
      </c>
      <c r="F17" s="79" t="s">
        <v>20</v>
      </c>
      <c r="G17" s="79" t="s">
        <v>16</v>
      </c>
      <c r="H17" s="79" t="s">
        <v>22</v>
      </c>
      <c r="I17" s="111" t="s">
        <v>269</v>
      </c>
      <c r="J17" s="82">
        <v>8819.49</v>
      </c>
      <c r="K17" s="82">
        <f t="shared" ref="K17:K19" si="1">J17</f>
        <v>8819.49</v>
      </c>
      <c r="L17" s="81">
        <f t="shared" si="0"/>
        <v>100</v>
      </c>
    </row>
    <row r="18" spans="2:12" s="46" customFormat="1" ht="67.5" customHeight="1" x14ac:dyDescent="0.25">
      <c r="B18" s="79" t="s">
        <v>19</v>
      </c>
      <c r="C18" s="79" t="s">
        <v>20</v>
      </c>
      <c r="D18" s="79" t="s">
        <v>21</v>
      </c>
      <c r="E18" s="79" t="s">
        <v>76</v>
      </c>
      <c r="F18" s="79" t="s">
        <v>20</v>
      </c>
      <c r="G18" s="79" t="s">
        <v>16</v>
      </c>
      <c r="H18" s="79" t="s">
        <v>22</v>
      </c>
      <c r="I18" s="105" t="s">
        <v>260</v>
      </c>
      <c r="J18" s="82">
        <v>28465.53</v>
      </c>
      <c r="K18" s="82">
        <f t="shared" si="1"/>
        <v>28465.53</v>
      </c>
      <c r="L18" s="81">
        <f t="shared" si="0"/>
        <v>100</v>
      </c>
    </row>
    <row r="19" spans="2:12" s="46" customFormat="1" ht="65.25" customHeight="1" x14ac:dyDescent="0.25">
      <c r="B19" s="79" t="s">
        <v>19</v>
      </c>
      <c r="C19" s="79" t="s">
        <v>20</v>
      </c>
      <c r="D19" s="79" t="s">
        <v>21</v>
      </c>
      <c r="E19" s="79" t="s">
        <v>79</v>
      </c>
      <c r="F19" s="79" t="s">
        <v>20</v>
      </c>
      <c r="G19" s="79" t="s">
        <v>16</v>
      </c>
      <c r="H19" s="79" t="s">
        <v>22</v>
      </c>
      <c r="I19" s="105" t="s">
        <v>263</v>
      </c>
      <c r="J19" s="82">
        <v>19323.54</v>
      </c>
      <c r="K19" s="82">
        <f t="shared" si="1"/>
        <v>19323.54</v>
      </c>
      <c r="L19" s="81">
        <f t="shared" si="0"/>
        <v>100</v>
      </c>
    </row>
    <row r="20" spans="2:12" ht="25.5" x14ac:dyDescent="0.25">
      <c r="B20" s="78" t="s">
        <v>15</v>
      </c>
      <c r="C20" s="78" t="s">
        <v>15</v>
      </c>
      <c r="D20" s="78" t="s">
        <v>14</v>
      </c>
      <c r="E20" s="78" t="s">
        <v>15</v>
      </c>
      <c r="F20" s="78" t="s">
        <v>14</v>
      </c>
      <c r="G20" s="78" t="s">
        <v>16</v>
      </c>
      <c r="H20" s="78" t="s">
        <v>14</v>
      </c>
      <c r="I20" s="60" t="s">
        <v>30</v>
      </c>
      <c r="J20" s="80">
        <f>J21</f>
        <v>968849.89000000013</v>
      </c>
      <c r="K20" s="80">
        <f>K21</f>
        <v>968879.47</v>
      </c>
      <c r="L20" s="81">
        <f t="shared" si="0"/>
        <v>100.00305310454232</v>
      </c>
    </row>
    <row r="21" spans="2:12" ht="25.5" x14ac:dyDescent="0.25">
      <c r="B21" s="79" t="s">
        <v>19</v>
      </c>
      <c r="C21" s="79" t="s">
        <v>15</v>
      </c>
      <c r="D21" s="79" t="s">
        <v>15</v>
      </c>
      <c r="E21" s="79" t="s">
        <v>14</v>
      </c>
      <c r="F21" s="79" t="s">
        <v>15</v>
      </c>
      <c r="G21" s="79" t="s">
        <v>16</v>
      </c>
      <c r="H21" s="79" t="s">
        <v>14</v>
      </c>
      <c r="I21" s="63" t="s">
        <v>31</v>
      </c>
      <c r="J21" s="82">
        <f>J22+J23+J24+J25</f>
        <v>968849.89000000013</v>
      </c>
      <c r="K21" s="82">
        <f>K22+K23+K24+K25</f>
        <v>968879.47</v>
      </c>
      <c r="L21" s="81">
        <f t="shared" si="0"/>
        <v>100.00305310454232</v>
      </c>
    </row>
    <row r="22" spans="2:12" ht="121.5" customHeight="1" x14ac:dyDescent="0.25">
      <c r="B22" s="79" t="s">
        <v>19</v>
      </c>
      <c r="C22" s="79" t="s">
        <v>32</v>
      </c>
      <c r="D22" s="79" t="s">
        <v>21</v>
      </c>
      <c r="E22" s="79" t="s">
        <v>36</v>
      </c>
      <c r="F22" s="79" t="s">
        <v>20</v>
      </c>
      <c r="G22" s="79" t="s">
        <v>16</v>
      </c>
      <c r="H22" s="79" t="s">
        <v>22</v>
      </c>
      <c r="I22" s="63" t="s">
        <v>37</v>
      </c>
      <c r="J22" s="82">
        <v>502018.21</v>
      </c>
      <c r="K22" s="82">
        <v>502029.24</v>
      </c>
      <c r="L22" s="81">
        <f t="shared" si="0"/>
        <v>100.00219713145464</v>
      </c>
    </row>
    <row r="23" spans="2:12" ht="132" customHeight="1" x14ac:dyDescent="0.25">
      <c r="B23" s="79" t="s">
        <v>19</v>
      </c>
      <c r="C23" s="79" t="s">
        <v>32</v>
      </c>
      <c r="D23" s="79" t="s">
        <v>21</v>
      </c>
      <c r="E23" s="79" t="s">
        <v>39</v>
      </c>
      <c r="F23" s="79" t="s">
        <v>20</v>
      </c>
      <c r="G23" s="79" t="s">
        <v>16</v>
      </c>
      <c r="H23" s="79" t="s">
        <v>22</v>
      </c>
      <c r="I23" s="63" t="s">
        <v>40</v>
      </c>
      <c r="J23" s="82">
        <v>2621.75</v>
      </c>
      <c r="K23" s="82">
        <v>2622.03</v>
      </c>
      <c r="L23" s="81">
        <f t="shared" si="0"/>
        <v>100.01067988938688</v>
      </c>
    </row>
    <row r="24" spans="2:12" ht="126.75" customHeight="1" x14ac:dyDescent="0.25">
      <c r="B24" s="79" t="s">
        <v>19</v>
      </c>
      <c r="C24" s="79" t="s">
        <v>32</v>
      </c>
      <c r="D24" s="79" t="s">
        <v>21</v>
      </c>
      <c r="E24" s="79" t="s">
        <v>43</v>
      </c>
      <c r="F24" s="79" t="s">
        <v>20</v>
      </c>
      <c r="G24" s="79" t="s">
        <v>16</v>
      </c>
      <c r="H24" s="79" t="s">
        <v>22</v>
      </c>
      <c r="I24" s="63" t="s">
        <v>44</v>
      </c>
      <c r="J24" s="82">
        <v>518868.14</v>
      </c>
      <c r="K24" s="82">
        <v>518886.41</v>
      </c>
      <c r="L24" s="81">
        <f t="shared" si="0"/>
        <v>100.00352112581051</v>
      </c>
    </row>
    <row r="25" spans="2:12" ht="127.5" customHeight="1" x14ac:dyDescent="0.25">
      <c r="B25" s="79" t="s">
        <v>19</v>
      </c>
      <c r="C25" s="79" t="s">
        <v>32</v>
      </c>
      <c r="D25" s="79" t="s">
        <v>21</v>
      </c>
      <c r="E25" s="79" t="s">
        <v>46</v>
      </c>
      <c r="F25" s="79" t="s">
        <v>20</v>
      </c>
      <c r="G25" s="79" t="s">
        <v>16</v>
      </c>
      <c r="H25" s="79" t="s">
        <v>22</v>
      </c>
      <c r="I25" s="63" t="s">
        <v>48</v>
      </c>
      <c r="J25" s="82">
        <v>-54658.21</v>
      </c>
      <c r="K25" s="82">
        <f t="shared" ref="K25" si="2">J25</f>
        <v>-54658.21</v>
      </c>
      <c r="L25" s="81">
        <f t="shared" si="0"/>
        <v>100</v>
      </c>
    </row>
    <row r="26" spans="2:12" x14ac:dyDescent="0.25">
      <c r="B26" s="78" t="s">
        <v>19</v>
      </c>
      <c r="C26" s="78" t="s">
        <v>51</v>
      </c>
      <c r="D26" s="78" t="s">
        <v>15</v>
      </c>
      <c r="E26" s="78" t="s">
        <v>14</v>
      </c>
      <c r="F26" s="78" t="s">
        <v>15</v>
      </c>
      <c r="G26" s="78" t="s">
        <v>16</v>
      </c>
      <c r="H26" s="78" t="s">
        <v>14</v>
      </c>
      <c r="I26" s="61" t="s">
        <v>52</v>
      </c>
      <c r="J26" s="80">
        <f>J27</f>
        <v>37147.67</v>
      </c>
      <c r="K26" s="80">
        <f>K27</f>
        <v>37147.67</v>
      </c>
      <c r="L26" s="81">
        <f t="shared" si="0"/>
        <v>100</v>
      </c>
    </row>
    <row r="27" spans="2:12" x14ac:dyDescent="0.25">
      <c r="B27" s="79" t="s">
        <v>19</v>
      </c>
      <c r="C27" s="79" t="s">
        <v>51</v>
      </c>
      <c r="D27" s="79" t="s">
        <v>20</v>
      </c>
      <c r="E27" s="79" t="s">
        <v>14</v>
      </c>
      <c r="F27" s="79" t="s">
        <v>54</v>
      </c>
      <c r="G27" s="79" t="s">
        <v>16</v>
      </c>
      <c r="H27" s="79" t="s">
        <v>22</v>
      </c>
      <c r="I27" s="64" t="s">
        <v>55</v>
      </c>
      <c r="J27" s="82">
        <f>J28</f>
        <v>37147.67</v>
      </c>
      <c r="K27" s="82">
        <f>K28</f>
        <v>37147.67</v>
      </c>
      <c r="L27" s="81">
        <f t="shared" si="0"/>
        <v>100</v>
      </c>
    </row>
    <row r="28" spans="2:12" ht="75" customHeight="1" x14ac:dyDescent="0.25">
      <c r="B28" s="79" t="s">
        <v>19</v>
      </c>
      <c r="C28" s="79" t="s">
        <v>51</v>
      </c>
      <c r="D28" s="79" t="s">
        <v>20</v>
      </c>
      <c r="E28" s="79" t="s">
        <v>29</v>
      </c>
      <c r="F28" s="79" t="s">
        <v>54</v>
      </c>
      <c r="G28" s="79" t="s">
        <v>50</v>
      </c>
      <c r="H28" s="79" t="s">
        <v>22</v>
      </c>
      <c r="I28" s="63" t="s">
        <v>53</v>
      </c>
      <c r="J28" s="82">
        <v>37147.67</v>
      </c>
      <c r="K28" s="82">
        <f>J28</f>
        <v>37147.67</v>
      </c>
      <c r="L28" s="81">
        <f t="shared" si="0"/>
        <v>100</v>
      </c>
    </row>
    <row r="29" spans="2:12" x14ac:dyDescent="0.25">
      <c r="B29" s="78" t="s">
        <v>19</v>
      </c>
      <c r="C29" s="78" t="s">
        <v>51</v>
      </c>
      <c r="D29" s="78" t="s">
        <v>51</v>
      </c>
      <c r="E29" s="78" t="s">
        <v>14</v>
      </c>
      <c r="F29" s="78" t="s">
        <v>15</v>
      </c>
      <c r="G29" s="78" t="s">
        <v>16</v>
      </c>
      <c r="H29" s="78" t="s">
        <v>22</v>
      </c>
      <c r="I29" s="65" t="s">
        <v>56</v>
      </c>
      <c r="J29" s="80">
        <f>J30+J31</f>
        <v>1996580.04</v>
      </c>
      <c r="K29" s="80">
        <f>K30+K31</f>
        <v>1996580.04</v>
      </c>
      <c r="L29" s="81">
        <f t="shared" si="0"/>
        <v>100</v>
      </c>
    </row>
    <row r="30" spans="2:12" ht="33.75" customHeight="1" x14ac:dyDescent="0.25">
      <c r="B30" s="79" t="s">
        <v>19</v>
      </c>
      <c r="C30" s="79" t="s">
        <v>51</v>
      </c>
      <c r="D30" s="79" t="s">
        <v>51</v>
      </c>
      <c r="E30" s="79" t="s">
        <v>58</v>
      </c>
      <c r="F30" s="79" t="s">
        <v>54</v>
      </c>
      <c r="G30" s="79" t="s">
        <v>16</v>
      </c>
      <c r="H30" s="79" t="s">
        <v>22</v>
      </c>
      <c r="I30" s="63" t="s">
        <v>57</v>
      </c>
      <c r="J30" s="82">
        <v>473158.44</v>
      </c>
      <c r="K30" s="82">
        <f>J30</f>
        <v>473158.44</v>
      </c>
      <c r="L30" s="81">
        <f t="shared" si="0"/>
        <v>100</v>
      </c>
    </row>
    <row r="31" spans="2:12" ht="31.5" customHeight="1" x14ac:dyDescent="0.25">
      <c r="B31" s="79" t="s">
        <v>19</v>
      </c>
      <c r="C31" s="79" t="s">
        <v>51</v>
      </c>
      <c r="D31" s="79" t="s">
        <v>51</v>
      </c>
      <c r="E31" s="79" t="s">
        <v>60</v>
      </c>
      <c r="F31" s="79" t="s">
        <v>54</v>
      </c>
      <c r="G31" s="79" t="s">
        <v>16</v>
      </c>
      <c r="H31" s="79" t="s">
        <v>22</v>
      </c>
      <c r="I31" s="63" t="s">
        <v>59</v>
      </c>
      <c r="J31" s="82">
        <v>1523421.6</v>
      </c>
      <c r="K31" s="82">
        <f>J31</f>
        <v>1523421.6</v>
      </c>
      <c r="L31" s="81">
        <f t="shared" si="0"/>
        <v>100</v>
      </c>
    </row>
    <row r="32" spans="2:12" x14ac:dyDescent="0.25">
      <c r="B32" s="78" t="s">
        <v>19</v>
      </c>
      <c r="C32" s="78" t="s">
        <v>61</v>
      </c>
      <c r="D32" s="78" t="s">
        <v>15</v>
      </c>
      <c r="E32" s="78" t="s">
        <v>14</v>
      </c>
      <c r="F32" s="78" t="s">
        <v>15</v>
      </c>
      <c r="G32" s="78" t="s">
        <v>16</v>
      </c>
      <c r="H32" s="78" t="s">
        <v>14</v>
      </c>
      <c r="I32" s="61" t="s">
        <v>62</v>
      </c>
      <c r="J32" s="80">
        <f>J33</f>
        <v>3210</v>
      </c>
      <c r="K32" s="80">
        <f>K33</f>
        <v>3210</v>
      </c>
      <c r="L32" s="81">
        <f t="shared" si="0"/>
        <v>100</v>
      </c>
    </row>
    <row r="33" spans="2:12" ht="38.25" x14ac:dyDescent="0.25">
      <c r="B33" s="79" t="s">
        <v>19</v>
      </c>
      <c r="C33" s="79" t="s">
        <v>61</v>
      </c>
      <c r="D33" s="79" t="s">
        <v>63</v>
      </c>
      <c r="E33" s="79" t="s">
        <v>14</v>
      </c>
      <c r="F33" s="79" t="s">
        <v>20</v>
      </c>
      <c r="G33" s="79" t="s">
        <v>16</v>
      </c>
      <c r="H33" s="79" t="s">
        <v>22</v>
      </c>
      <c r="I33" s="63" t="s">
        <v>64</v>
      </c>
      <c r="J33" s="82">
        <f>J34</f>
        <v>3210</v>
      </c>
      <c r="K33" s="82">
        <f>K34</f>
        <v>3210</v>
      </c>
      <c r="L33" s="81">
        <f t="shared" si="0"/>
        <v>100</v>
      </c>
    </row>
    <row r="34" spans="2:12" ht="76.5" customHeight="1" x14ac:dyDescent="0.25">
      <c r="B34" s="79" t="s">
        <v>19</v>
      </c>
      <c r="C34" s="79" t="s">
        <v>61</v>
      </c>
      <c r="D34" s="79" t="s">
        <v>63</v>
      </c>
      <c r="E34" s="79" t="s">
        <v>24</v>
      </c>
      <c r="F34" s="79" t="s">
        <v>20</v>
      </c>
      <c r="G34" s="79" t="s">
        <v>50</v>
      </c>
      <c r="H34" s="79" t="s">
        <v>22</v>
      </c>
      <c r="I34" s="63" t="s">
        <v>65</v>
      </c>
      <c r="J34" s="82">
        <v>3210</v>
      </c>
      <c r="K34" s="82">
        <v>3210</v>
      </c>
      <c r="L34" s="81">
        <f t="shared" si="0"/>
        <v>100</v>
      </c>
    </row>
    <row r="35" spans="2:12" ht="38.25" x14ac:dyDescent="0.25">
      <c r="B35" s="78" t="s">
        <v>19</v>
      </c>
      <c r="C35" s="78" t="s">
        <v>66</v>
      </c>
      <c r="D35" s="78" t="s">
        <v>15</v>
      </c>
      <c r="E35" s="78" t="s">
        <v>14</v>
      </c>
      <c r="F35" s="78" t="s">
        <v>15</v>
      </c>
      <c r="G35" s="78" t="s">
        <v>16</v>
      </c>
      <c r="H35" s="78" t="s">
        <v>14</v>
      </c>
      <c r="I35" s="60" t="s">
        <v>67</v>
      </c>
      <c r="J35" s="80">
        <f t="shared" ref="J35:K35" si="3">J36</f>
        <v>1032842</v>
      </c>
      <c r="K35" s="80">
        <f t="shared" si="3"/>
        <v>1032842</v>
      </c>
      <c r="L35" s="81">
        <f t="shared" si="0"/>
        <v>100</v>
      </c>
    </row>
    <row r="36" spans="2:12" ht="87.75" customHeight="1" x14ac:dyDescent="0.25">
      <c r="B36" s="79" t="s">
        <v>19</v>
      </c>
      <c r="C36" s="79" t="s">
        <v>66</v>
      </c>
      <c r="D36" s="79" t="s">
        <v>49</v>
      </c>
      <c r="E36" s="79" t="s">
        <v>14</v>
      </c>
      <c r="F36" s="79" t="s">
        <v>15</v>
      </c>
      <c r="G36" s="79" t="s">
        <v>16</v>
      </c>
      <c r="H36" s="79" t="s">
        <v>68</v>
      </c>
      <c r="I36" s="63" t="s">
        <v>69</v>
      </c>
      <c r="J36" s="82">
        <f>J37</f>
        <v>1032842</v>
      </c>
      <c r="K36" s="82">
        <f>J36</f>
        <v>1032842</v>
      </c>
      <c r="L36" s="81">
        <f t="shared" si="0"/>
        <v>100</v>
      </c>
    </row>
    <row r="37" spans="2:12" ht="67.5" customHeight="1" x14ac:dyDescent="0.25">
      <c r="B37" s="79" t="s">
        <v>19</v>
      </c>
      <c r="C37" s="79" t="s">
        <v>66</v>
      </c>
      <c r="D37" s="79" t="s">
        <v>49</v>
      </c>
      <c r="E37" s="79" t="s">
        <v>23</v>
      </c>
      <c r="F37" s="79" t="s">
        <v>15</v>
      </c>
      <c r="G37" s="79" t="s">
        <v>16</v>
      </c>
      <c r="H37" s="79" t="s">
        <v>68</v>
      </c>
      <c r="I37" s="63" t="s">
        <v>70</v>
      </c>
      <c r="J37" s="82">
        <f>J38</f>
        <v>1032842</v>
      </c>
      <c r="K37" s="82">
        <f>J37</f>
        <v>1032842</v>
      </c>
      <c r="L37" s="81">
        <f t="shared" si="0"/>
        <v>100</v>
      </c>
    </row>
    <row r="38" spans="2:12" ht="75.75" customHeight="1" x14ac:dyDescent="0.25">
      <c r="B38" s="79" t="s">
        <v>19</v>
      </c>
      <c r="C38" s="79" t="s">
        <v>66</v>
      </c>
      <c r="D38" s="79" t="s">
        <v>49</v>
      </c>
      <c r="E38" s="79" t="s">
        <v>71</v>
      </c>
      <c r="F38" s="79" t="s">
        <v>54</v>
      </c>
      <c r="G38" s="79" t="s">
        <v>16</v>
      </c>
      <c r="H38" s="79" t="s">
        <v>68</v>
      </c>
      <c r="I38" s="63" t="s">
        <v>72</v>
      </c>
      <c r="J38" s="82">
        <v>1032842</v>
      </c>
      <c r="K38" s="82">
        <f>J38</f>
        <v>1032842</v>
      </c>
      <c r="L38" s="81">
        <f t="shared" si="0"/>
        <v>100</v>
      </c>
    </row>
    <row r="39" spans="2:12" ht="30.75" customHeight="1" x14ac:dyDescent="0.25">
      <c r="B39" s="78" t="s">
        <v>19</v>
      </c>
      <c r="C39" s="78" t="s">
        <v>73</v>
      </c>
      <c r="D39" s="78" t="s">
        <v>32</v>
      </c>
      <c r="E39" s="78" t="s">
        <v>14</v>
      </c>
      <c r="F39" s="78" t="s">
        <v>15</v>
      </c>
      <c r="G39" s="78" t="s">
        <v>16</v>
      </c>
      <c r="H39" s="78" t="s">
        <v>14</v>
      </c>
      <c r="I39" s="66" t="s">
        <v>74</v>
      </c>
      <c r="J39" s="80">
        <f>J40+J41</f>
        <v>117957.45</v>
      </c>
      <c r="K39" s="80">
        <f>K40+K41</f>
        <v>117957.45</v>
      </c>
      <c r="L39" s="81">
        <f t="shared" si="0"/>
        <v>100</v>
      </c>
    </row>
    <row r="40" spans="2:12" ht="25.5" x14ac:dyDescent="0.25">
      <c r="B40" s="79" t="s">
        <v>19</v>
      </c>
      <c r="C40" s="79" t="s">
        <v>73</v>
      </c>
      <c r="D40" s="79" t="s">
        <v>20</v>
      </c>
      <c r="E40" s="79" t="s">
        <v>75</v>
      </c>
      <c r="F40" s="79" t="s">
        <v>54</v>
      </c>
      <c r="G40" s="79" t="s">
        <v>16</v>
      </c>
      <c r="H40" s="79" t="s">
        <v>76</v>
      </c>
      <c r="I40" s="63" t="s">
        <v>77</v>
      </c>
      <c r="J40" s="82">
        <v>45000</v>
      </c>
      <c r="K40" s="82">
        <f>J40</f>
        <v>45000</v>
      </c>
      <c r="L40" s="81">
        <f t="shared" si="0"/>
        <v>100</v>
      </c>
    </row>
    <row r="41" spans="2:12" ht="25.5" x14ac:dyDescent="0.25">
      <c r="B41" s="79" t="s">
        <v>19</v>
      </c>
      <c r="C41" s="79" t="s">
        <v>73</v>
      </c>
      <c r="D41" s="79" t="s">
        <v>21</v>
      </c>
      <c r="E41" s="79" t="s">
        <v>75</v>
      </c>
      <c r="F41" s="79" t="s">
        <v>54</v>
      </c>
      <c r="G41" s="79" t="s">
        <v>16</v>
      </c>
      <c r="H41" s="79" t="s">
        <v>76</v>
      </c>
      <c r="I41" s="63" t="s">
        <v>78</v>
      </c>
      <c r="J41" s="82">
        <v>72957.45</v>
      </c>
      <c r="K41" s="82">
        <f>J41</f>
        <v>72957.45</v>
      </c>
      <c r="L41" s="81">
        <f t="shared" si="0"/>
        <v>100</v>
      </c>
    </row>
    <row r="42" spans="2:12" x14ac:dyDescent="0.25">
      <c r="B42" s="78" t="s">
        <v>81</v>
      </c>
      <c r="C42" s="78" t="s">
        <v>15</v>
      </c>
      <c r="D42" s="78" t="s">
        <v>15</v>
      </c>
      <c r="E42" s="78" t="s">
        <v>14</v>
      </c>
      <c r="F42" s="78" t="s">
        <v>15</v>
      </c>
      <c r="G42" s="78" t="s">
        <v>16</v>
      </c>
      <c r="H42" s="78" t="s">
        <v>14</v>
      </c>
      <c r="I42" s="61" t="s">
        <v>80</v>
      </c>
      <c r="J42" s="80">
        <f>J43+J47+J50</f>
        <v>4358791.72</v>
      </c>
      <c r="K42" s="80">
        <f>K43+K47+K50</f>
        <v>4358791.72</v>
      </c>
      <c r="L42" s="81">
        <f t="shared" si="0"/>
        <v>100</v>
      </c>
    </row>
    <row r="43" spans="2:12" ht="25.5" x14ac:dyDescent="0.25">
      <c r="B43" s="78" t="s">
        <v>81</v>
      </c>
      <c r="C43" s="78" t="s">
        <v>21</v>
      </c>
      <c r="D43" s="78" t="s">
        <v>15</v>
      </c>
      <c r="E43" s="78" t="s">
        <v>14</v>
      </c>
      <c r="F43" s="78" t="s">
        <v>15</v>
      </c>
      <c r="G43" s="78" t="s">
        <v>16</v>
      </c>
      <c r="H43" s="78" t="s">
        <v>14</v>
      </c>
      <c r="I43" s="66" t="s">
        <v>82</v>
      </c>
      <c r="J43" s="80">
        <f>J44+J46</f>
        <v>1511049.99</v>
      </c>
      <c r="K43" s="80">
        <f>K44+K46</f>
        <v>1511049.99</v>
      </c>
      <c r="L43" s="81">
        <f t="shared" si="0"/>
        <v>100</v>
      </c>
    </row>
    <row r="44" spans="2:12" ht="25.5" x14ac:dyDescent="0.25">
      <c r="B44" s="79" t="s">
        <v>81</v>
      </c>
      <c r="C44" s="79" t="s">
        <v>21</v>
      </c>
      <c r="D44" s="79" t="s">
        <v>83</v>
      </c>
      <c r="E44" s="79" t="s">
        <v>14</v>
      </c>
      <c r="F44" s="79" t="s">
        <v>15</v>
      </c>
      <c r="G44" s="79" t="s">
        <v>16</v>
      </c>
      <c r="H44" s="79" t="s">
        <v>84</v>
      </c>
      <c r="I44" s="63" t="s">
        <v>85</v>
      </c>
      <c r="J44" s="82">
        <f>J45</f>
        <v>1491049.99</v>
      </c>
      <c r="K44" s="82">
        <f>K45</f>
        <v>1491049.99</v>
      </c>
      <c r="L44" s="81">
        <f t="shared" si="0"/>
        <v>100</v>
      </c>
    </row>
    <row r="45" spans="2:12" ht="25.5" x14ac:dyDescent="0.25">
      <c r="B45" s="79" t="s">
        <v>81</v>
      </c>
      <c r="C45" s="79" t="s">
        <v>21</v>
      </c>
      <c r="D45" s="79" t="s">
        <v>83</v>
      </c>
      <c r="E45" s="79" t="s">
        <v>86</v>
      </c>
      <c r="F45" s="79" t="s">
        <v>54</v>
      </c>
      <c r="G45" s="79" t="s">
        <v>16</v>
      </c>
      <c r="H45" s="79" t="s">
        <v>84</v>
      </c>
      <c r="I45" s="63" t="s">
        <v>87</v>
      </c>
      <c r="J45" s="82">
        <v>1491049.99</v>
      </c>
      <c r="K45" s="82">
        <f>J45</f>
        <v>1491049.99</v>
      </c>
      <c r="L45" s="81">
        <f t="shared" si="0"/>
        <v>100</v>
      </c>
    </row>
    <row r="46" spans="2:12" s="46" customFormat="1" x14ac:dyDescent="0.25">
      <c r="B46" s="79" t="s">
        <v>81</v>
      </c>
      <c r="C46" s="79" t="s">
        <v>21</v>
      </c>
      <c r="D46" s="79" t="s">
        <v>242</v>
      </c>
      <c r="E46" s="79" t="s">
        <v>97</v>
      </c>
      <c r="F46" s="79" t="s">
        <v>54</v>
      </c>
      <c r="G46" s="79" t="s">
        <v>16</v>
      </c>
      <c r="H46" s="79" t="s">
        <v>84</v>
      </c>
      <c r="I46" s="63" t="s">
        <v>243</v>
      </c>
      <c r="J46" s="82">
        <v>20000</v>
      </c>
      <c r="K46" s="82">
        <f>J46</f>
        <v>20000</v>
      </c>
      <c r="L46" s="81">
        <f t="shared" si="0"/>
        <v>100</v>
      </c>
    </row>
    <row r="47" spans="2:12" ht="25.5" x14ac:dyDescent="0.25">
      <c r="B47" s="78" t="s">
        <v>81</v>
      </c>
      <c r="C47" s="78" t="s">
        <v>21</v>
      </c>
      <c r="D47" s="78" t="s">
        <v>89</v>
      </c>
      <c r="E47" s="78" t="s">
        <v>14</v>
      </c>
      <c r="F47" s="78" t="s">
        <v>15</v>
      </c>
      <c r="G47" s="78" t="s">
        <v>16</v>
      </c>
      <c r="H47" s="78" t="s">
        <v>84</v>
      </c>
      <c r="I47" s="66" t="s">
        <v>88</v>
      </c>
      <c r="J47" s="80">
        <f>J48</f>
        <v>111079</v>
      </c>
      <c r="K47" s="80">
        <f>K48</f>
        <v>111079</v>
      </c>
      <c r="L47" s="81">
        <f t="shared" si="0"/>
        <v>100</v>
      </c>
    </row>
    <row r="48" spans="2:12" ht="28.5" customHeight="1" x14ac:dyDescent="0.25">
      <c r="B48" s="79" t="s">
        <v>81</v>
      </c>
      <c r="C48" s="79" t="s">
        <v>21</v>
      </c>
      <c r="D48" s="79" t="s">
        <v>90</v>
      </c>
      <c r="E48" s="79" t="s">
        <v>91</v>
      </c>
      <c r="F48" s="79" t="s">
        <v>15</v>
      </c>
      <c r="G48" s="79" t="s">
        <v>16</v>
      </c>
      <c r="H48" s="79" t="s">
        <v>84</v>
      </c>
      <c r="I48" s="63" t="s">
        <v>92</v>
      </c>
      <c r="J48" s="82">
        <f>J49</f>
        <v>111079</v>
      </c>
      <c r="K48" s="82">
        <f>J48</f>
        <v>111079</v>
      </c>
      <c r="L48" s="81">
        <f t="shared" si="0"/>
        <v>100</v>
      </c>
    </row>
    <row r="49" spans="2:12" ht="39.75" customHeight="1" x14ac:dyDescent="0.25">
      <c r="B49" s="79" t="s">
        <v>81</v>
      </c>
      <c r="C49" s="79" t="s">
        <v>21</v>
      </c>
      <c r="D49" s="79" t="s">
        <v>90</v>
      </c>
      <c r="E49" s="79" t="s">
        <v>91</v>
      </c>
      <c r="F49" s="79" t="s">
        <v>54</v>
      </c>
      <c r="G49" s="79" t="s">
        <v>16</v>
      </c>
      <c r="H49" s="79" t="s">
        <v>84</v>
      </c>
      <c r="I49" s="63" t="s">
        <v>93</v>
      </c>
      <c r="J49" s="82">
        <v>111079</v>
      </c>
      <c r="K49" s="82">
        <f>J49</f>
        <v>111079</v>
      </c>
      <c r="L49" s="81">
        <f t="shared" si="0"/>
        <v>100</v>
      </c>
    </row>
    <row r="50" spans="2:12" x14ac:dyDescent="0.25">
      <c r="B50" s="78" t="s">
        <v>81</v>
      </c>
      <c r="C50" s="78" t="s">
        <v>21</v>
      </c>
      <c r="D50" s="78" t="s">
        <v>95</v>
      </c>
      <c r="E50" s="78" t="s">
        <v>14</v>
      </c>
      <c r="F50" s="78" t="s">
        <v>15</v>
      </c>
      <c r="G50" s="78" t="s">
        <v>16</v>
      </c>
      <c r="H50" s="78" t="s">
        <v>84</v>
      </c>
      <c r="I50" s="61" t="s">
        <v>94</v>
      </c>
      <c r="J50" s="80">
        <f>J51</f>
        <v>2736662.73</v>
      </c>
      <c r="K50" s="80">
        <f>K51</f>
        <v>2736662.73</v>
      </c>
      <c r="L50" s="81">
        <f t="shared" si="0"/>
        <v>100</v>
      </c>
    </row>
    <row r="51" spans="2:12" s="46" customFormat="1" ht="25.5" x14ac:dyDescent="0.25">
      <c r="B51" s="79" t="s">
        <v>81</v>
      </c>
      <c r="C51" s="79" t="s">
        <v>21</v>
      </c>
      <c r="D51" s="79" t="s">
        <v>96</v>
      </c>
      <c r="E51" s="79" t="s">
        <v>97</v>
      </c>
      <c r="F51" s="79" t="s">
        <v>54</v>
      </c>
      <c r="G51" s="79" t="s">
        <v>16</v>
      </c>
      <c r="H51" s="79" t="s">
        <v>84</v>
      </c>
      <c r="I51" s="101" t="s">
        <v>245</v>
      </c>
      <c r="J51" s="82">
        <v>2736662.73</v>
      </c>
      <c r="K51" s="82">
        <f>J51</f>
        <v>2736662.73</v>
      </c>
      <c r="L51" s="81">
        <f t="shared" si="0"/>
        <v>100</v>
      </c>
    </row>
    <row r="52" spans="2:12" x14ac:dyDescent="0.25">
      <c r="B52" s="78"/>
      <c r="C52" s="78"/>
      <c r="D52" s="78"/>
      <c r="E52" s="78"/>
      <c r="F52" s="78"/>
      <c r="G52" s="78"/>
      <c r="H52" s="78"/>
      <c r="I52" s="65" t="s">
        <v>98</v>
      </c>
      <c r="J52" s="80">
        <f>J42+J12</f>
        <v>9036886.5999999996</v>
      </c>
      <c r="K52" s="80">
        <f>K42+K12</f>
        <v>9036916.1799999997</v>
      </c>
      <c r="L52" s="81">
        <f t="shared" si="0"/>
        <v>100.00032732512103</v>
      </c>
    </row>
  </sheetData>
  <mergeCells count="9">
    <mergeCell ref="B9:L9"/>
    <mergeCell ref="B8:L8"/>
    <mergeCell ref="B1:H7"/>
    <mergeCell ref="I1:L7"/>
    <mergeCell ref="L10:L11"/>
    <mergeCell ref="K10:K11"/>
    <mergeCell ref="J10:J11"/>
    <mergeCell ref="I10:I11"/>
    <mergeCell ref="B10:H10"/>
  </mergeCells>
  <pageMargins left="0.19" right="0.2" top="0.42" bottom="0.43" header="0.31496062992125984" footer="0.31496062992125984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7"/>
  <sheetViews>
    <sheetView workbookViewId="0">
      <selection activeCell="L9" sqref="L9:L11"/>
    </sheetView>
  </sheetViews>
  <sheetFormatPr defaultRowHeight="15" x14ac:dyDescent="0.25"/>
  <cols>
    <col min="1" max="1" width="2.5703125" style="9" customWidth="1"/>
    <col min="2" max="2" width="6.42578125" style="9" customWidth="1"/>
    <col min="3" max="3" width="4.7109375" style="9" customWidth="1"/>
    <col min="4" max="4" width="3.7109375" style="9" customWidth="1"/>
    <col min="5" max="5" width="4.5703125" style="9" customWidth="1"/>
    <col min="6" max="6" width="4.85546875" style="9" customWidth="1"/>
    <col min="7" max="7" width="4.7109375" style="9" customWidth="1"/>
    <col min="8" max="8" width="6.140625" style="9" customWidth="1"/>
    <col min="9" max="9" width="12.42578125" style="9" customWidth="1"/>
    <col min="10" max="10" width="52.140625" style="9" customWidth="1"/>
    <col min="11" max="11" width="15.5703125" style="9" customWidth="1"/>
    <col min="12" max="12" width="13.85546875" style="9" customWidth="1"/>
    <col min="13" max="13" width="10.5703125" style="9" customWidth="1"/>
    <col min="14" max="16384" width="9.140625" style="9"/>
  </cols>
  <sheetData>
    <row r="1" spans="2:13" ht="11.25" customHeight="1" x14ac:dyDescent="0.25">
      <c r="B1" s="155"/>
      <c r="C1" s="155"/>
      <c r="D1" s="155"/>
      <c r="E1" s="155"/>
      <c r="F1" s="155"/>
      <c r="G1" s="155"/>
      <c r="H1" s="155"/>
      <c r="I1" s="155"/>
      <c r="J1" s="178" t="s">
        <v>270</v>
      </c>
      <c r="K1" s="178"/>
      <c r="L1" s="178"/>
      <c r="M1" s="178"/>
    </row>
    <row r="2" spans="2:13" ht="30.75" customHeight="1" x14ac:dyDescent="0.25">
      <c r="B2" s="155"/>
      <c r="C2" s="155"/>
      <c r="D2" s="155"/>
      <c r="E2" s="155"/>
      <c r="F2" s="155"/>
      <c r="G2" s="155"/>
      <c r="H2" s="155"/>
      <c r="I2" s="155"/>
      <c r="J2" s="178"/>
      <c r="K2" s="178"/>
      <c r="L2" s="178"/>
      <c r="M2" s="178"/>
    </row>
    <row r="3" spans="2:13" ht="1.5" customHeight="1" x14ac:dyDescent="0.25">
      <c r="B3" s="155"/>
      <c r="C3" s="155"/>
      <c r="D3" s="155"/>
      <c r="E3" s="155"/>
      <c r="F3" s="155"/>
      <c r="G3" s="155"/>
      <c r="H3" s="155"/>
      <c r="I3" s="155"/>
      <c r="J3" s="178"/>
      <c r="K3" s="178"/>
      <c r="L3" s="178"/>
      <c r="M3" s="178"/>
    </row>
    <row r="4" spans="2:13" x14ac:dyDescent="0.25">
      <c r="B4" s="155"/>
      <c r="C4" s="155"/>
      <c r="D4" s="155"/>
      <c r="E4" s="155"/>
      <c r="F4" s="155"/>
      <c r="G4" s="155"/>
      <c r="H4" s="155"/>
      <c r="I4" s="155"/>
      <c r="J4" s="178"/>
      <c r="K4" s="178"/>
      <c r="L4" s="178"/>
      <c r="M4" s="178"/>
    </row>
    <row r="5" spans="2:13" ht="2.25" customHeight="1" x14ac:dyDescent="0.25">
      <c r="B5" s="155"/>
      <c r="C5" s="155"/>
      <c r="D5" s="155"/>
      <c r="E5" s="155"/>
      <c r="F5" s="155"/>
      <c r="G5" s="155"/>
      <c r="H5" s="155"/>
      <c r="I5" s="155"/>
      <c r="J5" s="178"/>
      <c r="K5" s="178"/>
      <c r="L5" s="178"/>
      <c r="M5" s="178"/>
    </row>
    <row r="6" spans="2:13" ht="4.5" hidden="1" customHeight="1" x14ac:dyDescent="0.25">
      <c r="B6" s="2"/>
      <c r="C6" s="14"/>
      <c r="D6" s="14"/>
      <c r="E6" s="14"/>
      <c r="F6" s="14"/>
      <c r="G6" s="14"/>
      <c r="H6" s="14"/>
      <c r="I6" s="14"/>
      <c r="J6" s="179"/>
      <c r="K6" s="179"/>
      <c r="L6" s="179"/>
      <c r="M6" s="180"/>
    </row>
    <row r="7" spans="2:13" ht="22.5" customHeight="1" x14ac:dyDescent="0.25">
      <c r="B7" s="14"/>
      <c r="C7" s="177" t="s">
        <v>251</v>
      </c>
      <c r="D7" s="177"/>
      <c r="E7" s="177"/>
      <c r="F7" s="177"/>
      <c r="G7" s="177"/>
      <c r="H7" s="177"/>
      <c r="I7" s="177"/>
      <c r="J7" s="177"/>
      <c r="K7" s="177"/>
      <c r="L7" s="177"/>
      <c r="M7" s="15"/>
    </row>
    <row r="8" spans="2:13" x14ac:dyDescent="0.25">
      <c r="B8" s="181" t="s">
        <v>1</v>
      </c>
      <c r="C8" s="181"/>
      <c r="D8" s="181"/>
      <c r="E8" s="181"/>
      <c r="F8" s="181"/>
      <c r="G8" s="181"/>
      <c r="H8" s="181"/>
      <c r="I8" s="181"/>
      <c r="J8" s="181"/>
      <c r="K8" s="181"/>
      <c r="L8" s="181"/>
      <c r="M8" s="181"/>
    </row>
    <row r="9" spans="2:13" x14ac:dyDescent="0.25">
      <c r="B9" s="182" t="s">
        <v>2</v>
      </c>
      <c r="C9" s="183"/>
      <c r="D9" s="183"/>
      <c r="E9" s="183"/>
      <c r="F9" s="183"/>
      <c r="G9" s="183"/>
      <c r="H9" s="183"/>
      <c r="I9" s="184"/>
      <c r="J9" s="185" t="s">
        <v>102</v>
      </c>
      <c r="K9" s="161" t="s">
        <v>268</v>
      </c>
      <c r="L9" s="189" t="s">
        <v>100</v>
      </c>
      <c r="M9" s="185" t="s">
        <v>101</v>
      </c>
    </row>
    <row r="10" spans="2:13" ht="15.75" customHeight="1" x14ac:dyDescent="0.25">
      <c r="B10" s="192" t="s">
        <v>4</v>
      </c>
      <c r="C10" s="170" t="s">
        <v>3</v>
      </c>
      <c r="D10" s="171"/>
      <c r="E10" s="171"/>
      <c r="F10" s="171"/>
      <c r="G10" s="172"/>
      <c r="H10" s="173" t="s">
        <v>10</v>
      </c>
      <c r="I10" s="175" t="s">
        <v>11</v>
      </c>
      <c r="J10" s="186"/>
      <c r="K10" s="188"/>
      <c r="L10" s="190"/>
      <c r="M10" s="186"/>
    </row>
    <row r="11" spans="2:13" ht="147" customHeight="1" x14ac:dyDescent="0.25">
      <c r="B11" s="193"/>
      <c r="C11" s="6" t="s">
        <v>5</v>
      </c>
      <c r="D11" s="7" t="s">
        <v>6</v>
      </c>
      <c r="E11" s="7" t="s">
        <v>7</v>
      </c>
      <c r="F11" s="7" t="s">
        <v>8</v>
      </c>
      <c r="G11" s="7" t="s">
        <v>9</v>
      </c>
      <c r="H11" s="174"/>
      <c r="I11" s="176"/>
      <c r="J11" s="187"/>
      <c r="K11" s="162"/>
      <c r="L11" s="191"/>
      <c r="M11" s="187"/>
    </row>
    <row r="12" spans="2:13" ht="48.75" customHeight="1" x14ac:dyDescent="0.25">
      <c r="B12" s="83" t="s">
        <v>226</v>
      </c>
      <c r="C12" s="6"/>
      <c r="D12" s="6"/>
      <c r="E12" s="6"/>
      <c r="F12" s="6"/>
      <c r="G12" s="6"/>
      <c r="H12" s="84"/>
      <c r="I12" s="85"/>
      <c r="J12" s="13" t="s">
        <v>271</v>
      </c>
      <c r="K12" s="88">
        <f>K57</f>
        <v>9036886.5999999996</v>
      </c>
      <c r="L12" s="88">
        <f t="shared" ref="L12" si="0">L57</f>
        <v>9036916.1799999997</v>
      </c>
      <c r="M12" s="89">
        <f>L12/K12*100</f>
        <v>100.00032732512103</v>
      </c>
    </row>
    <row r="13" spans="2:13" x14ac:dyDescent="0.25">
      <c r="B13" s="86" t="s">
        <v>226</v>
      </c>
      <c r="C13" s="86">
        <v>1</v>
      </c>
      <c r="D13" s="86" t="s">
        <v>15</v>
      </c>
      <c r="E13" s="86" t="s">
        <v>15</v>
      </c>
      <c r="F13" s="86" t="s">
        <v>14</v>
      </c>
      <c r="G13" s="86" t="s">
        <v>15</v>
      </c>
      <c r="H13" s="86" t="s">
        <v>16</v>
      </c>
      <c r="I13" s="86" t="s">
        <v>14</v>
      </c>
      <c r="J13" s="11" t="s">
        <v>17</v>
      </c>
      <c r="K13" s="50">
        <f>K14+K21+K31+K34+K37+K40+K44</f>
        <v>4678094.88</v>
      </c>
      <c r="L13" s="50">
        <f>L14+L21+L31+L34+L37+L40+L44</f>
        <v>4678124.46</v>
      </c>
      <c r="M13" s="89">
        <f t="shared" ref="M13:M57" si="1">L13/K13*100</f>
        <v>100.00063230868032</v>
      </c>
    </row>
    <row r="14" spans="2:13" x14ac:dyDescent="0.25">
      <c r="B14" s="86" t="s">
        <v>226</v>
      </c>
      <c r="C14" s="86" t="s">
        <v>19</v>
      </c>
      <c r="D14" s="86" t="s">
        <v>20</v>
      </c>
      <c r="E14" s="86" t="s">
        <v>21</v>
      </c>
      <c r="F14" s="86" t="s">
        <v>14</v>
      </c>
      <c r="G14" s="86" t="s">
        <v>20</v>
      </c>
      <c r="H14" s="86" t="s">
        <v>16</v>
      </c>
      <c r="I14" s="86" t="s">
        <v>22</v>
      </c>
      <c r="J14" s="5" t="s">
        <v>18</v>
      </c>
      <c r="K14" s="50">
        <f>K15+K16+K17+K18+K19+K20</f>
        <v>521507.8299999999</v>
      </c>
      <c r="L14" s="50">
        <f>L15+L16+L17+L18+L19+L20</f>
        <v>521507.8299999999</v>
      </c>
      <c r="M14" s="89">
        <f t="shared" si="1"/>
        <v>100</v>
      </c>
    </row>
    <row r="15" spans="2:13" ht="82.5" customHeight="1" x14ac:dyDescent="0.25">
      <c r="B15" s="87" t="s">
        <v>226</v>
      </c>
      <c r="C15" s="87" t="s">
        <v>19</v>
      </c>
      <c r="D15" s="87" t="s">
        <v>20</v>
      </c>
      <c r="E15" s="87" t="s">
        <v>21</v>
      </c>
      <c r="F15" s="87" t="s">
        <v>23</v>
      </c>
      <c r="G15" s="87" t="s">
        <v>20</v>
      </c>
      <c r="H15" s="87" t="s">
        <v>16</v>
      </c>
      <c r="I15" s="87" t="s">
        <v>22</v>
      </c>
      <c r="J15" s="12" t="s">
        <v>25</v>
      </c>
      <c r="K15" s="52">
        <v>464798.56</v>
      </c>
      <c r="L15" s="52">
        <f>K15</f>
        <v>464798.56</v>
      </c>
      <c r="M15" s="89">
        <f t="shared" si="1"/>
        <v>100</v>
      </c>
    </row>
    <row r="16" spans="2:13" ht="165" customHeight="1" x14ac:dyDescent="0.25">
      <c r="B16" s="87" t="s">
        <v>226</v>
      </c>
      <c r="C16" s="87" t="s">
        <v>19</v>
      </c>
      <c r="D16" s="87" t="s">
        <v>20</v>
      </c>
      <c r="E16" s="87" t="s">
        <v>21</v>
      </c>
      <c r="F16" s="87" t="s">
        <v>24</v>
      </c>
      <c r="G16" s="87" t="s">
        <v>20</v>
      </c>
      <c r="H16" s="87" t="s">
        <v>26</v>
      </c>
      <c r="I16" s="87" t="s">
        <v>22</v>
      </c>
      <c r="J16" s="8" t="s">
        <v>27</v>
      </c>
      <c r="K16" s="52">
        <v>797.85</v>
      </c>
      <c r="L16" s="52">
        <f t="shared" ref="L16:L20" si="2">K16</f>
        <v>797.85</v>
      </c>
      <c r="M16" s="89">
        <f t="shared" si="1"/>
        <v>100</v>
      </c>
    </row>
    <row r="17" spans="2:13" ht="45" x14ac:dyDescent="0.25">
      <c r="B17" s="87" t="s">
        <v>226</v>
      </c>
      <c r="C17" s="87" t="s">
        <v>19</v>
      </c>
      <c r="D17" s="87" t="s">
        <v>20</v>
      </c>
      <c r="E17" s="87" t="s">
        <v>21</v>
      </c>
      <c r="F17" s="87" t="s">
        <v>29</v>
      </c>
      <c r="G17" s="87" t="s">
        <v>20</v>
      </c>
      <c r="H17" s="87" t="s">
        <v>16</v>
      </c>
      <c r="I17" s="87" t="s">
        <v>22</v>
      </c>
      <c r="J17" s="8" t="s">
        <v>28</v>
      </c>
      <c r="K17" s="52">
        <v>-697.14</v>
      </c>
      <c r="L17" s="52">
        <f t="shared" si="2"/>
        <v>-697.14</v>
      </c>
      <c r="M17" s="89">
        <f t="shared" si="1"/>
        <v>100</v>
      </c>
    </row>
    <row r="18" spans="2:13" s="46" customFormat="1" ht="135" x14ac:dyDescent="0.25">
      <c r="B18" s="87" t="s">
        <v>226</v>
      </c>
      <c r="C18" s="87" t="s">
        <v>19</v>
      </c>
      <c r="D18" s="87" t="s">
        <v>20</v>
      </c>
      <c r="E18" s="87" t="s">
        <v>21</v>
      </c>
      <c r="F18" s="87" t="s">
        <v>262</v>
      </c>
      <c r="G18" s="87" t="s">
        <v>20</v>
      </c>
      <c r="H18" s="87" t="s">
        <v>16</v>
      </c>
      <c r="I18" s="87" t="s">
        <v>22</v>
      </c>
      <c r="J18" s="112" t="s">
        <v>269</v>
      </c>
      <c r="K18" s="52">
        <v>8819.49</v>
      </c>
      <c r="L18" s="52">
        <f t="shared" si="2"/>
        <v>8819.49</v>
      </c>
      <c r="M18" s="89">
        <f t="shared" si="1"/>
        <v>100</v>
      </c>
    </row>
    <row r="19" spans="2:13" s="46" customFormat="1" ht="75" x14ac:dyDescent="0.25">
      <c r="B19" s="87" t="s">
        <v>226</v>
      </c>
      <c r="C19" s="87" t="s">
        <v>19</v>
      </c>
      <c r="D19" s="87" t="s">
        <v>20</v>
      </c>
      <c r="E19" s="87" t="s">
        <v>21</v>
      </c>
      <c r="F19" s="87" t="s">
        <v>76</v>
      </c>
      <c r="G19" s="87" t="s">
        <v>20</v>
      </c>
      <c r="H19" s="87" t="s">
        <v>16</v>
      </c>
      <c r="I19" s="87" t="s">
        <v>22</v>
      </c>
      <c r="J19" s="28" t="s">
        <v>260</v>
      </c>
      <c r="K19" s="52">
        <v>28465.53</v>
      </c>
      <c r="L19" s="52">
        <f t="shared" si="2"/>
        <v>28465.53</v>
      </c>
      <c r="M19" s="89">
        <f t="shared" si="1"/>
        <v>100</v>
      </c>
    </row>
    <row r="20" spans="2:13" s="46" customFormat="1" ht="75" x14ac:dyDescent="0.25">
      <c r="B20" s="87" t="s">
        <v>226</v>
      </c>
      <c r="C20" s="87" t="s">
        <v>19</v>
      </c>
      <c r="D20" s="87" t="s">
        <v>20</v>
      </c>
      <c r="E20" s="87" t="s">
        <v>21</v>
      </c>
      <c r="F20" s="87" t="s">
        <v>264</v>
      </c>
      <c r="G20" s="87" t="s">
        <v>20</v>
      </c>
      <c r="H20" s="87" t="s">
        <v>16</v>
      </c>
      <c r="I20" s="87" t="s">
        <v>22</v>
      </c>
      <c r="J20" s="28" t="s">
        <v>263</v>
      </c>
      <c r="K20" s="52">
        <v>19323.54</v>
      </c>
      <c r="L20" s="52">
        <f t="shared" si="2"/>
        <v>19323.54</v>
      </c>
      <c r="M20" s="89">
        <f t="shared" si="1"/>
        <v>100</v>
      </c>
    </row>
    <row r="21" spans="2:13" ht="28.5" x14ac:dyDescent="0.25">
      <c r="B21" s="86" t="s">
        <v>226</v>
      </c>
      <c r="C21" s="86" t="s">
        <v>15</v>
      </c>
      <c r="D21" s="86" t="s">
        <v>15</v>
      </c>
      <c r="E21" s="86" t="s">
        <v>14</v>
      </c>
      <c r="F21" s="86" t="s">
        <v>15</v>
      </c>
      <c r="G21" s="86" t="s">
        <v>14</v>
      </c>
      <c r="H21" s="86" t="s">
        <v>16</v>
      </c>
      <c r="I21" s="86" t="s">
        <v>14</v>
      </c>
      <c r="J21" s="11" t="s">
        <v>30</v>
      </c>
      <c r="K21" s="50">
        <f>K22</f>
        <v>968849.89000000013</v>
      </c>
      <c r="L21" s="50">
        <f>L22</f>
        <v>968879.47</v>
      </c>
      <c r="M21" s="89">
        <f t="shared" si="1"/>
        <v>100.00305310454232</v>
      </c>
    </row>
    <row r="22" spans="2:13" ht="30" x14ac:dyDescent="0.25">
      <c r="B22" s="87" t="s">
        <v>226</v>
      </c>
      <c r="C22" s="87" t="s">
        <v>19</v>
      </c>
      <c r="D22" s="87" t="s">
        <v>15</v>
      </c>
      <c r="E22" s="87" t="s">
        <v>15</v>
      </c>
      <c r="F22" s="87" t="s">
        <v>14</v>
      </c>
      <c r="G22" s="87" t="s">
        <v>15</v>
      </c>
      <c r="H22" s="87" t="s">
        <v>16</v>
      </c>
      <c r="I22" s="87" t="s">
        <v>14</v>
      </c>
      <c r="J22" s="8" t="s">
        <v>31</v>
      </c>
      <c r="K22" s="52">
        <f>K23+K25+K27+K29</f>
        <v>968849.89000000013</v>
      </c>
      <c r="L22" s="52">
        <f>L23+L25+L27+L29</f>
        <v>968879.47</v>
      </c>
      <c r="M22" s="89">
        <f t="shared" si="1"/>
        <v>100.00305310454232</v>
      </c>
    </row>
    <row r="23" spans="2:13" ht="90" x14ac:dyDescent="0.25">
      <c r="B23" s="87" t="s">
        <v>226</v>
      </c>
      <c r="C23" s="87" t="s">
        <v>19</v>
      </c>
      <c r="D23" s="87" t="s">
        <v>32</v>
      </c>
      <c r="E23" s="87" t="s">
        <v>21</v>
      </c>
      <c r="F23" s="87" t="s">
        <v>33</v>
      </c>
      <c r="G23" s="87" t="s">
        <v>20</v>
      </c>
      <c r="H23" s="87" t="s">
        <v>16</v>
      </c>
      <c r="I23" s="87" t="s">
        <v>22</v>
      </c>
      <c r="J23" s="8" t="s">
        <v>34</v>
      </c>
      <c r="K23" s="52">
        <f>K24</f>
        <v>502018.21</v>
      </c>
      <c r="L23" s="52">
        <f>L24</f>
        <v>502029.24</v>
      </c>
      <c r="M23" s="89">
        <f t="shared" si="1"/>
        <v>100.00219713145464</v>
      </c>
    </row>
    <row r="24" spans="2:13" ht="131.25" customHeight="1" x14ac:dyDescent="0.25">
      <c r="B24" s="87" t="s">
        <v>226</v>
      </c>
      <c r="C24" s="87" t="s">
        <v>19</v>
      </c>
      <c r="D24" s="87" t="s">
        <v>32</v>
      </c>
      <c r="E24" s="87" t="s">
        <v>21</v>
      </c>
      <c r="F24" s="87" t="s">
        <v>36</v>
      </c>
      <c r="G24" s="87" t="s">
        <v>20</v>
      </c>
      <c r="H24" s="87" t="s">
        <v>16</v>
      </c>
      <c r="I24" s="87" t="s">
        <v>22</v>
      </c>
      <c r="J24" s="8" t="s">
        <v>37</v>
      </c>
      <c r="K24" s="52">
        <v>502018.21</v>
      </c>
      <c r="L24" s="52">
        <v>502029.24</v>
      </c>
      <c r="M24" s="89">
        <f t="shared" si="1"/>
        <v>100.00219713145464</v>
      </c>
    </row>
    <row r="25" spans="2:13" ht="107.25" customHeight="1" x14ac:dyDescent="0.25">
      <c r="B25" s="87" t="s">
        <v>226</v>
      </c>
      <c r="C25" s="87" t="s">
        <v>19</v>
      </c>
      <c r="D25" s="87" t="s">
        <v>32</v>
      </c>
      <c r="E25" s="87" t="s">
        <v>21</v>
      </c>
      <c r="F25" s="87" t="s">
        <v>35</v>
      </c>
      <c r="G25" s="87" t="s">
        <v>20</v>
      </c>
      <c r="H25" s="87" t="s">
        <v>16</v>
      </c>
      <c r="I25" s="87" t="s">
        <v>22</v>
      </c>
      <c r="J25" s="8" t="s">
        <v>38</v>
      </c>
      <c r="K25" s="52">
        <f>K26</f>
        <v>2621.75</v>
      </c>
      <c r="L25" s="52">
        <f>L26</f>
        <v>2622.03</v>
      </c>
      <c r="M25" s="89">
        <f t="shared" si="1"/>
        <v>100.01067988938688</v>
      </c>
    </row>
    <row r="26" spans="2:13" ht="142.5" customHeight="1" x14ac:dyDescent="0.25">
      <c r="B26" s="87" t="s">
        <v>226</v>
      </c>
      <c r="C26" s="87" t="s">
        <v>19</v>
      </c>
      <c r="D26" s="87" t="s">
        <v>32</v>
      </c>
      <c r="E26" s="87" t="s">
        <v>21</v>
      </c>
      <c r="F26" s="87" t="s">
        <v>39</v>
      </c>
      <c r="G26" s="87" t="s">
        <v>20</v>
      </c>
      <c r="H26" s="87" t="s">
        <v>16</v>
      </c>
      <c r="I26" s="87" t="s">
        <v>22</v>
      </c>
      <c r="J26" s="8" t="s">
        <v>40</v>
      </c>
      <c r="K26" s="52">
        <v>2621.75</v>
      </c>
      <c r="L26" s="52">
        <v>2622.03</v>
      </c>
      <c r="M26" s="89">
        <f t="shared" si="1"/>
        <v>100.01067988938688</v>
      </c>
    </row>
    <row r="27" spans="2:13" ht="91.5" customHeight="1" x14ac:dyDescent="0.25">
      <c r="B27" s="87" t="s">
        <v>226</v>
      </c>
      <c r="C27" s="87" t="s">
        <v>19</v>
      </c>
      <c r="D27" s="87" t="s">
        <v>32</v>
      </c>
      <c r="E27" s="87" t="s">
        <v>21</v>
      </c>
      <c r="F27" s="87" t="s">
        <v>41</v>
      </c>
      <c r="G27" s="87" t="s">
        <v>20</v>
      </c>
      <c r="H27" s="87" t="s">
        <v>16</v>
      </c>
      <c r="I27" s="87" t="s">
        <v>22</v>
      </c>
      <c r="J27" s="8" t="s">
        <v>42</v>
      </c>
      <c r="K27" s="52">
        <f>K28</f>
        <v>518868.14</v>
      </c>
      <c r="L27" s="52">
        <f>L28</f>
        <v>518886.41</v>
      </c>
      <c r="M27" s="89">
        <f t="shared" si="1"/>
        <v>100.00352112581051</v>
      </c>
    </row>
    <row r="28" spans="2:13" ht="125.25" customHeight="1" x14ac:dyDescent="0.25">
      <c r="B28" s="87" t="s">
        <v>226</v>
      </c>
      <c r="C28" s="87" t="s">
        <v>19</v>
      </c>
      <c r="D28" s="87" t="s">
        <v>32</v>
      </c>
      <c r="E28" s="87" t="s">
        <v>21</v>
      </c>
      <c r="F28" s="87" t="s">
        <v>43</v>
      </c>
      <c r="G28" s="87" t="s">
        <v>20</v>
      </c>
      <c r="H28" s="87" t="s">
        <v>16</v>
      </c>
      <c r="I28" s="87" t="s">
        <v>22</v>
      </c>
      <c r="J28" s="8" t="s">
        <v>44</v>
      </c>
      <c r="K28" s="52">
        <v>518868.14</v>
      </c>
      <c r="L28" s="52">
        <v>518886.41</v>
      </c>
      <c r="M28" s="89">
        <f t="shared" si="1"/>
        <v>100.00352112581051</v>
      </c>
    </row>
    <row r="29" spans="2:13" ht="90.75" customHeight="1" x14ac:dyDescent="0.25">
      <c r="B29" s="87" t="s">
        <v>226</v>
      </c>
      <c r="C29" s="87" t="s">
        <v>19</v>
      </c>
      <c r="D29" s="87" t="s">
        <v>32</v>
      </c>
      <c r="E29" s="87" t="s">
        <v>21</v>
      </c>
      <c r="F29" s="87" t="s">
        <v>45</v>
      </c>
      <c r="G29" s="87" t="s">
        <v>20</v>
      </c>
      <c r="H29" s="87" t="s">
        <v>16</v>
      </c>
      <c r="I29" s="87" t="s">
        <v>22</v>
      </c>
      <c r="J29" s="8" t="s">
        <v>47</v>
      </c>
      <c r="K29" s="52">
        <f>K30</f>
        <v>-54658.21</v>
      </c>
      <c r="L29" s="52">
        <f>L30</f>
        <v>-54658.21</v>
      </c>
      <c r="M29" s="89">
        <f t="shared" si="1"/>
        <v>100</v>
      </c>
    </row>
    <row r="30" spans="2:13" ht="120.75" customHeight="1" x14ac:dyDescent="0.25">
      <c r="B30" s="87" t="s">
        <v>226</v>
      </c>
      <c r="C30" s="87" t="s">
        <v>19</v>
      </c>
      <c r="D30" s="87" t="s">
        <v>32</v>
      </c>
      <c r="E30" s="87" t="s">
        <v>21</v>
      </c>
      <c r="F30" s="87" t="s">
        <v>46</v>
      </c>
      <c r="G30" s="87" t="s">
        <v>20</v>
      </c>
      <c r="H30" s="87" t="s">
        <v>16</v>
      </c>
      <c r="I30" s="87" t="s">
        <v>22</v>
      </c>
      <c r="J30" s="8" t="s">
        <v>48</v>
      </c>
      <c r="K30" s="52">
        <v>-54658.21</v>
      </c>
      <c r="L30" s="52">
        <v>-54658.21</v>
      </c>
      <c r="M30" s="89">
        <f t="shared" si="1"/>
        <v>100</v>
      </c>
    </row>
    <row r="31" spans="2:13" x14ac:dyDescent="0.25">
      <c r="B31" s="86" t="s">
        <v>261</v>
      </c>
      <c r="C31" s="86" t="s">
        <v>19</v>
      </c>
      <c r="D31" s="86" t="s">
        <v>51</v>
      </c>
      <c r="E31" s="86" t="s">
        <v>15</v>
      </c>
      <c r="F31" s="86" t="s">
        <v>14</v>
      </c>
      <c r="G31" s="86" t="s">
        <v>15</v>
      </c>
      <c r="H31" s="86" t="s">
        <v>16</v>
      </c>
      <c r="I31" s="86" t="s">
        <v>14</v>
      </c>
      <c r="J31" s="5" t="s">
        <v>52</v>
      </c>
      <c r="K31" s="50">
        <f>K32</f>
        <v>37147.67</v>
      </c>
      <c r="L31" s="50">
        <f>L32</f>
        <v>37147.67</v>
      </c>
      <c r="M31" s="89">
        <f t="shared" si="1"/>
        <v>100</v>
      </c>
    </row>
    <row r="32" spans="2:13" x14ac:dyDescent="0.25">
      <c r="B32" s="87" t="s">
        <v>261</v>
      </c>
      <c r="C32" s="87" t="s">
        <v>19</v>
      </c>
      <c r="D32" s="87" t="s">
        <v>51</v>
      </c>
      <c r="E32" s="87" t="s">
        <v>20</v>
      </c>
      <c r="F32" s="87" t="s">
        <v>14</v>
      </c>
      <c r="G32" s="87" t="s">
        <v>54</v>
      </c>
      <c r="H32" s="87" t="s">
        <v>16</v>
      </c>
      <c r="I32" s="87" t="s">
        <v>22</v>
      </c>
      <c r="J32" s="3" t="s">
        <v>55</v>
      </c>
      <c r="K32" s="52">
        <f>K33</f>
        <v>37147.67</v>
      </c>
      <c r="L32" s="52">
        <f>L33</f>
        <v>37147.67</v>
      </c>
      <c r="M32" s="89">
        <f t="shared" si="1"/>
        <v>100</v>
      </c>
    </row>
    <row r="33" spans="2:13" ht="89.25" customHeight="1" x14ac:dyDescent="0.25">
      <c r="B33" s="87" t="s">
        <v>261</v>
      </c>
      <c r="C33" s="87" t="s">
        <v>19</v>
      </c>
      <c r="D33" s="87" t="s">
        <v>51</v>
      </c>
      <c r="E33" s="87" t="s">
        <v>20</v>
      </c>
      <c r="F33" s="87" t="s">
        <v>29</v>
      </c>
      <c r="G33" s="87" t="s">
        <v>54</v>
      </c>
      <c r="H33" s="87" t="s">
        <v>50</v>
      </c>
      <c r="I33" s="87" t="s">
        <v>22</v>
      </c>
      <c r="J33" s="8" t="s">
        <v>53</v>
      </c>
      <c r="K33" s="52">
        <v>37147.67</v>
      </c>
      <c r="L33" s="52">
        <f>K33</f>
        <v>37147.67</v>
      </c>
      <c r="M33" s="89">
        <f t="shared" si="1"/>
        <v>100</v>
      </c>
    </row>
    <row r="34" spans="2:13" x14ac:dyDescent="0.25">
      <c r="B34" s="86" t="s">
        <v>261</v>
      </c>
      <c r="C34" s="86" t="s">
        <v>19</v>
      </c>
      <c r="D34" s="86" t="s">
        <v>51</v>
      </c>
      <c r="E34" s="86" t="s">
        <v>51</v>
      </c>
      <c r="F34" s="86" t="s">
        <v>14</v>
      </c>
      <c r="G34" s="86" t="s">
        <v>15</v>
      </c>
      <c r="H34" s="86" t="s">
        <v>16</v>
      </c>
      <c r="I34" s="86" t="s">
        <v>22</v>
      </c>
      <c r="J34" s="4" t="s">
        <v>56</v>
      </c>
      <c r="K34" s="50">
        <f>K35+K36</f>
        <v>1996580.04</v>
      </c>
      <c r="L34" s="50">
        <f>L35+L36</f>
        <v>1996580.04</v>
      </c>
      <c r="M34" s="89">
        <f t="shared" si="1"/>
        <v>100</v>
      </c>
    </row>
    <row r="35" spans="2:13" ht="46.5" customHeight="1" x14ac:dyDescent="0.25">
      <c r="B35" s="87" t="s">
        <v>261</v>
      </c>
      <c r="C35" s="87" t="s">
        <v>19</v>
      </c>
      <c r="D35" s="87" t="s">
        <v>51</v>
      </c>
      <c r="E35" s="87" t="s">
        <v>51</v>
      </c>
      <c r="F35" s="87" t="s">
        <v>58</v>
      </c>
      <c r="G35" s="87" t="s">
        <v>54</v>
      </c>
      <c r="H35" s="87" t="s">
        <v>16</v>
      </c>
      <c r="I35" s="87" t="s">
        <v>22</v>
      </c>
      <c r="J35" s="8" t="s">
        <v>57</v>
      </c>
      <c r="K35" s="52">
        <v>473158.44</v>
      </c>
      <c r="L35" s="52">
        <f>K35</f>
        <v>473158.44</v>
      </c>
      <c r="M35" s="89">
        <f t="shared" si="1"/>
        <v>100</v>
      </c>
    </row>
    <row r="36" spans="2:13" ht="46.5" customHeight="1" x14ac:dyDescent="0.25">
      <c r="B36" s="87" t="s">
        <v>261</v>
      </c>
      <c r="C36" s="87" t="s">
        <v>19</v>
      </c>
      <c r="D36" s="87" t="s">
        <v>51</v>
      </c>
      <c r="E36" s="87" t="s">
        <v>51</v>
      </c>
      <c r="F36" s="87" t="s">
        <v>60</v>
      </c>
      <c r="G36" s="87" t="s">
        <v>54</v>
      </c>
      <c r="H36" s="87" t="s">
        <v>16</v>
      </c>
      <c r="I36" s="87" t="s">
        <v>22</v>
      </c>
      <c r="J36" s="8" t="s">
        <v>59</v>
      </c>
      <c r="K36" s="52">
        <v>1523421.6</v>
      </c>
      <c r="L36" s="52">
        <f>K36</f>
        <v>1523421.6</v>
      </c>
      <c r="M36" s="89">
        <f t="shared" si="1"/>
        <v>100</v>
      </c>
    </row>
    <row r="37" spans="2:13" x14ac:dyDescent="0.25">
      <c r="B37" s="86" t="s">
        <v>226</v>
      </c>
      <c r="C37" s="86" t="s">
        <v>19</v>
      </c>
      <c r="D37" s="86" t="s">
        <v>61</v>
      </c>
      <c r="E37" s="86" t="s">
        <v>15</v>
      </c>
      <c r="F37" s="86" t="s">
        <v>14</v>
      </c>
      <c r="G37" s="86" t="s">
        <v>15</v>
      </c>
      <c r="H37" s="86" t="s">
        <v>16</v>
      </c>
      <c r="I37" s="86" t="s">
        <v>14</v>
      </c>
      <c r="J37" s="5" t="s">
        <v>62</v>
      </c>
      <c r="K37" s="50">
        <f>K38</f>
        <v>3210</v>
      </c>
      <c r="L37" s="50">
        <f>L38</f>
        <v>3210</v>
      </c>
      <c r="M37" s="89">
        <f t="shared" si="1"/>
        <v>100</v>
      </c>
    </row>
    <row r="38" spans="2:13" ht="45" customHeight="1" x14ac:dyDescent="0.25">
      <c r="B38" s="87" t="s">
        <v>226</v>
      </c>
      <c r="C38" s="87" t="s">
        <v>19</v>
      </c>
      <c r="D38" s="87" t="s">
        <v>61</v>
      </c>
      <c r="E38" s="87" t="s">
        <v>63</v>
      </c>
      <c r="F38" s="87" t="s">
        <v>14</v>
      </c>
      <c r="G38" s="87" t="s">
        <v>20</v>
      </c>
      <c r="H38" s="87" t="s">
        <v>16</v>
      </c>
      <c r="I38" s="87" t="s">
        <v>22</v>
      </c>
      <c r="J38" s="8" t="s">
        <v>64</v>
      </c>
      <c r="K38" s="52">
        <f>K39</f>
        <v>3210</v>
      </c>
      <c r="L38" s="52">
        <f>L39</f>
        <v>3210</v>
      </c>
      <c r="M38" s="89">
        <f t="shared" si="1"/>
        <v>100</v>
      </c>
    </row>
    <row r="39" spans="2:13" ht="76.5" customHeight="1" x14ac:dyDescent="0.25">
      <c r="B39" s="87" t="s">
        <v>226</v>
      </c>
      <c r="C39" s="87" t="s">
        <v>19</v>
      </c>
      <c r="D39" s="87" t="s">
        <v>61</v>
      </c>
      <c r="E39" s="87" t="s">
        <v>63</v>
      </c>
      <c r="F39" s="87" t="s">
        <v>24</v>
      </c>
      <c r="G39" s="87" t="s">
        <v>20</v>
      </c>
      <c r="H39" s="87" t="s">
        <v>50</v>
      </c>
      <c r="I39" s="87" t="s">
        <v>22</v>
      </c>
      <c r="J39" s="8" t="s">
        <v>65</v>
      </c>
      <c r="K39" s="52">
        <v>3210</v>
      </c>
      <c r="L39" s="52">
        <f>K39</f>
        <v>3210</v>
      </c>
      <c r="M39" s="89">
        <f t="shared" si="1"/>
        <v>100</v>
      </c>
    </row>
    <row r="40" spans="2:13" ht="57" x14ac:dyDescent="0.25">
      <c r="B40" s="86" t="s">
        <v>226</v>
      </c>
      <c r="C40" s="86" t="s">
        <v>19</v>
      </c>
      <c r="D40" s="86" t="s">
        <v>66</v>
      </c>
      <c r="E40" s="86" t="s">
        <v>15</v>
      </c>
      <c r="F40" s="86" t="s">
        <v>14</v>
      </c>
      <c r="G40" s="86" t="s">
        <v>15</v>
      </c>
      <c r="H40" s="86" t="s">
        <v>16</v>
      </c>
      <c r="I40" s="86" t="s">
        <v>14</v>
      </c>
      <c r="J40" s="11" t="s">
        <v>67</v>
      </c>
      <c r="K40" s="50">
        <f t="shared" ref="K40:L40" si="3">K41</f>
        <v>1032842</v>
      </c>
      <c r="L40" s="50">
        <f t="shared" si="3"/>
        <v>1032842</v>
      </c>
      <c r="M40" s="89">
        <f t="shared" si="1"/>
        <v>100</v>
      </c>
    </row>
    <row r="41" spans="2:13" ht="110.25" customHeight="1" x14ac:dyDescent="0.25">
      <c r="B41" s="87" t="s">
        <v>226</v>
      </c>
      <c r="C41" s="87" t="s">
        <v>19</v>
      </c>
      <c r="D41" s="87" t="s">
        <v>66</v>
      </c>
      <c r="E41" s="87" t="s">
        <v>49</v>
      </c>
      <c r="F41" s="87" t="s">
        <v>14</v>
      </c>
      <c r="G41" s="87" t="s">
        <v>15</v>
      </c>
      <c r="H41" s="87" t="s">
        <v>16</v>
      </c>
      <c r="I41" s="87" t="s">
        <v>68</v>
      </c>
      <c r="J41" s="8" t="s">
        <v>69</v>
      </c>
      <c r="K41" s="52">
        <f>K42</f>
        <v>1032842</v>
      </c>
      <c r="L41" s="52">
        <f>L42</f>
        <v>1032842</v>
      </c>
      <c r="M41" s="89">
        <f t="shared" si="1"/>
        <v>100</v>
      </c>
    </row>
    <row r="42" spans="2:13" ht="75" x14ac:dyDescent="0.25">
      <c r="B42" s="87" t="s">
        <v>226</v>
      </c>
      <c r="C42" s="87" t="s">
        <v>19</v>
      </c>
      <c r="D42" s="87" t="s">
        <v>66</v>
      </c>
      <c r="E42" s="87" t="s">
        <v>49</v>
      </c>
      <c r="F42" s="87" t="s">
        <v>23</v>
      </c>
      <c r="G42" s="87" t="s">
        <v>15</v>
      </c>
      <c r="H42" s="87" t="s">
        <v>16</v>
      </c>
      <c r="I42" s="87" t="s">
        <v>68</v>
      </c>
      <c r="J42" s="8" t="s">
        <v>70</v>
      </c>
      <c r="K42" s="52">
        <f>K43</f>
        <v>1032842</v>
      </c>
      <c r="L42" s="52">
        <f>L43</f>
        <v>1032842</v>
      </c>
      <c r="M42" s="89">
        <f t="shared" si="1"/>
        <v>100</v>
      </c>
    </row>
    <row r="43" spans="2:13" ht="86.25" customHeight="1" x14ac:dyDescent="0.25">
      <c r="B43" s="87" t="s">
        <v>226</v>
      </c>
      <c r="C43" s="87" t="s">
        <v>19</v>
      </c>
      <c r="D43" s="87" t="s">
        <v>66</v>
      </c>
      <c r="E43" s="87" t="s">
        <v>49</v>
      </c>
      <c r="F43" s="87" t="s">
        <v>71</v>
      </c>
      <c r="G43" s="87" t="s">
        <v>54</v>
      </c>
      <c r="H43" s="87" t="s">
        <v>16</v>
      </c>
      <c r="I43" s="87" t="s">
        <v>68</v>
      </c>
      <c r="J43" s="8" t="s">
        <v>72</v>
      </c>
      <c r="K43" s="52">
        <v>1032842</v>
      </c>
      <c r="L43" s="52">
        <f>K43</f>
        <v>1032842</v>
      </c>
      <c r="M43" s="89">
        <f t="shared" si="1"/>
        <v>100</v>
      </c>
    </row>
    <row r="44" spans="2:13" ht="30.75" customHeight="1" x14ac:dyDescent="0.25">
      <c r="B44" s="86" t="s">
        <v>226</v>
      </c>
      <c r="C44" s="86" t="s">
        <v>19</v>
      </c>
      <c r="D44" s="86" t="s">
        <v>73</v>
      </c>
      <c r="E44" s="86" t="s">
        <v>32</v>
      </c>
      <c r="F44" s="86" t="s">
        <v>14</v>
      </c>
      <c r="G44" s="86" t="s">
        <v>15</v>
      </c>
      <c r="H44" s="86" t="s">
        <v>16</v>
      </c>
      <c r="I44" s="86" t="s">
        <v>14</v>
      </c>
      <c r="J44" s="10" t="s">
        <v>74</v>
      </c>
      <c r="K44" s="50">
        <f>K45+K46</f>
        <v>117957.45</v>
      </c>
      <c r="L44" s="50">
        <f>L45+L46</f>
        <v>117957.45</v>
      </c>
      <c r="M44" s="89">
        <f t="shared" si="1"/>
        <v>100</v>
      </c>
    </row>
    <row r="45" spans="2:13" ht="29.25" customHeight="1" x14ac:dyDescent="0.25">
      <c r="B45" s="87" t="s">
        <v>226</v>
      </c>
      <c r="C45" s="87" t="s">
        <v>19</v>
      </c>
      <c r="D45" s="87" t="s">
        <v>73</v>
      </c>
      <c r="E45" s="87" t="s">
        <v>20</v>
      </c>
      <c r="F45" s="87" t="s">
        <v>75</v>
      </c>
      <c r="G45" s="87" t="s">
        <v>54</v>
      </c>
      <c r="H45" s="87" t="s">
        <v>16</v>
      </c>
      <c r="I45" s="87" t="s">
        <v>76</v>
      </c>
      <c r="J45" s="8" t="s">
        <v>77</v>
      </c>
      <c r="K45" s="52">
        <v>45000</v>
      </c>
      <c r="L45" s="52">
        <f>K45</f>
        <v>45000</v>
      </c>
      <c r="M45" s="89">
        <f t="shared" si="1"/>
        <v>100</v>
      </c>
    </row>
    <row r="46" spans="2:13" ht="30" x14ac:dyDescent="0.25">
      <c r="B46" s="87" t="s">
        <v>226</v>
      </c>
      <c r="C46" s="87" t="s">
        <v>19</v>
      </c>
      <c r="D46" s="87" t="s">
        <v>73</v>
      </c>
      <c r="E46" s="87" t="s">
        <v>21</v>
      </c>
      <c r="F46" s="87" t="s">
        <v>75</v>
      </c>
      <c r="G46" s="87" t="s">
        <v>54</v>
      </c>
      <c r="H46" s="87" t="s">
        <v>16</v>
      </c>
      <c r="I46" s="87" t="s">
        <v>76</v>
      </c>
      <c r="J46" s="8" t="s">
        <v>78</v>
      </c>
      <c r="K46" s="52">
        <v>72957.45</v>
      </c>
      <c r="L46" s="52">
        <f>K46</f>
        <v>72957.45</v>
      </c>
      <c r="M46" s="89">
        <f t="shared" si="1"/>
        <v>100</v>
      </c>
    </row>
    <row r="47" spans="2:13" x14ac:dyDescent="0.25">
      <c r="B47" s="113" t="s">
        <v>226</v>
      </c>
      <c r="C47" s="113" t="s">
        <v>81</v>
      </c>
      <c r="D47" s="113" t="s">
        <v>15</v>
      </c>
      <c r="E47" s="113" t="s">
        <v>15</v>
      </c>
      <c r="F47" s="113" t="s">
        <v>14</v>
      </c>
      <c r="G47" s="113" t="s">
        <v>15</v>
      </c>
      <c r="H47" s="113" t="s">
        <v>16</v>
      </c>
      <c r="I47" s="113" t="s">
        <v>14</v>
      </c>
      <c r="J47" s="114" t="s">
        <v>80</v>
      </c>
      <c r="K47" s="115">
        <f>K48+K52+K55</f>
        <v>4358791.72</v>
      </c>
      <c r="L47" s="115">
        <f>L48+L52+L55</f>
        <v>4358791.72</v>
      </c>
      <c r="M47" s="116">
        <f t="shared" si="1"/>
        <v>100</v>
      </c>
    </row>
    <row r="48" spans="2:13" ht="31.5" customHeight="1" x14ac:dyDescent="0.25">
      <c r="B48" s="113" t="s">
        <v>226</v>
      </c>
      <c r="C48" s="113" t="s">
        <v>81</v>
      </c>
      <c r="D48" s="113" t="s">
        <v>21</v>
      </c>
      <c r="E48" s="113" t="s">
        <v>15</v>
      </c>
      <c r="F48" s="113" t="s">
        <v>14</v>
      </c>
      <c r="G48" s="113" t="s">
        <v>15</v>
      </c>
      <c r="H48" s="113" t="s">
        <v>16</v>
      </c>
      <c r="I48" s="113" t="s">
        <v>14</v>
      </c>
      <c r="J48" s="117" t="s">
        <v>82</v>
      </c>
      <c r="K48" s="115">
        <f>K49+K51</f>
        <v>1511049.99</v>
      </c>
      <c r="L48" s="115">
        <f>L49+L51</f>
        <v>1511049.99</v>
      </c>
      <c r="M48" s="116">
        <f t="shared" si="1"/>
        <v>100</v>
      </c>
    </row>
    <row r="49" spans="2:13" ht="30" x14ac:dyDescent="0.25">
      <c r="B49" s="86" t="s">
        <v>226</v>
      </c>
      <c r="C49" s="87" t="s">
        <v>81</v>
      </c>
      <c r="D49" s="87" t="s">
        <v>21</v>
      </c>
      <c r="E49" s="87" t="s">
        <v>83</v>
      </c>
      <c r="F49" s="87" t="s">
        <v>14</v>
      </c>
      <c r="G49" s="87" t="s">
        <v>15</v>
      </c>
      <c r="H49" s="87" t="s">
        <v>16</v>
      </c>
      <c r="I49" s="87" t="s">
        <v>84</v>
      </c>
      <c r="J49" s="8" t="s">
        <v>85</v>
      </c>
      <c r="K49" s="52">
        <f>K50</f>
        <v>1491049.99</v>
      </c>
      <c r="L49" s="52">
        <f>L50</f>
        <v>1491049.99</v>
      </c>
      <c r="M49" s="89">
        <f t="shared" si="1"/>
        <v>100</v>
      </c>
    </row>
    <row r="50" spans="2:13" ht="30" customHeight="1" x14ac:dyDescent="0.25">
      <c r="B50" s="86" t="s">
        <v>226</v>
      </c>
      <c r="C50" s="87" t="s">
        <v>81</v>
      </c>
      <c r="D50" s="87" t="s">
        <v>21</v>
      </c>
      <c r="E50" s="87" t="s">
        <v>83</v>
      </c>
      <c r="F50" s="87" t="s">
        <v>86</v>
      </c>
      <c r="G50" s="87" t="s">
        <v>54</v>
      </c>
      <c r="H50" s="87" t="s">
        <v>16</v>
      </c>
      <c r="I50" s="87" t="s">
        <v>84</v>
      </c>
      <c r="J50" s="8" t="s">
        <v>87</v>
      </c>
      <c r="K50" s="52">
        <v>1491049.99</v>
      </c>
      <c r="L50" s="52">
        <f>K50</f>
        <v>1491049.99</v>
      </c>
      <c r="M50" s="89">
        <f t="shared" si="1"/>
        <v>100</v>
      </c>
    </row>
    <row r="51" spans="2:13" s="46" customFormat="1" ht="30" customHeight="1" x14ac:dyDescent="0.25">
      <c r="B51" s="86" t="s">
        <v>226</v>
      </c>
      <c r="C51" s="87" t="s">
        <v>81</v>
      </c>
      <c r="D51" s="87" t="s">
        <v>21</v>
      </c>
      <c r="E51" s="87" t="s">
        <v>242</v>
      </c>
      <c r="F51" s="87" t="s">
        <v>97</v>
      </c>
      <c r="G51" s="87" t="s">
        <v>54</v>
      </c>
      <c r="H51" s="87" t="s">
        <v>16</v>
      </c>
      <c r="I51" s="87" t="s">
        <v>84</v>
      </c>
      <c r="J51" s="8" t="s">
        <v>243</v>
      </c>
      <c r="K51" s="52">
        <v>20000</v>
      </c>
      <c r="L51" s="52">
        <f>K51</f>
        <v>20000</v>
      </c>
      <c r="M51" s="89"/>
    </row>
    <row r="52" spans="2:13" ht="28.5" x14ac:dyDescent="0.25">
      <c r="B52" s="113" t="s">
        <v>226</v>
      </c>
      <c r="C52" s="113" t="s">
        <v>81</v>
      </c>
      <c r="D52" s="113" t="s">
        <v>21</v>
      </c>
      <c r="E52" s="113" t="s">
        <v>89</v>
      </c>
      <c r="F52" s="113" t="s">
        <v>14</v>
      </c>
      <c r="G52" s="113" t="s">
        <v>15</v>
      </c>
      <c r="H52" s="113" t="s">
        <v>16</v>
      </c>
      <c r="I52" s="113" t="s">
        <v>84</v>
      </c>
      <c r="J52" s="117" t="s">
        <v>88</v>
      </c>
      <c r="K52" s="115">
        <f>K53</f>
        <v>111079</v>
      </c>
      <c r="L52" s="115">
        <f>L53</f>
        <v>111079</v>
      </c>
      <c r="M52" s="116">
        <f t="shared" si="1"/>
        <v>100</v>
      </c>
    </row>
    <row r="53" spans="2:13" ht="45" x14ac:dyDescent="0.25">
      <c r="B53" s="86" t="s">
        <v>226</v>
      </c>
      <c r="C53" s="87" t="s">
        <v>81</v>
      </c>
      <c r="D53" s="87" t="s">
        <v>21</v>
      </c>
      <c r="E53" s="87" t="s">
        <v>90</v>
      </c>
      <c r="F53" s="87" t="s">
        <v>91</v>
      </c>
      <c r="G53" s="87" t="s">
        <v>15</v>
      </c>
      <c r="H53" s="87" t="s">
        <v>16</v>
      </c>
      <c r="I53" s="87" t="s">
        <v>84</v>
      </c>
      <c r="J53" s="8" t="s">
        <v>92</v>
      </c>
      <c r="K53" s="52">
        <f>K54</f>
        <v>111079</v>
      </c>
      <c r="L53" s="52">
        <f>L54</f>
        <v>111079</v>
      </c>
      <c r="M53" s="89">
        <f t="shared" si="1"/>
        <v>100</v>
      </c>
    </row>
    <row r="54" spans="2:13" ht="43.5" customHeight="1" x14ac:dyDescent="0.25">
      <c r="B54" s="86" t="s">
        <v>226</v>
      </c>
      <c r="C54" s="87" t="s">
        <v>81</v>
      </c>
      <c r="D54" s="87" t="s">
        <v>21</v>
      </c>
      <c r="E54" s="87" t="s">
        <v>90</v>
      </c>
      <c r="F54" s="87" t="s">
        <v>91</v>
      </c>
      <c r="G54" s="87" t="s">
        <v>54</v>
      </c>
      <c r="H54" s="87" t="s">
        <v>16</v>
      </c>
      <c r="I54" s="87" t="s">
        <v>84</v>
      </c>
      <c r="J54" s="8" t="s">
        <v>93</v>
      </c>
      <c r="K54" s="52">
        <v>111079</v>
      </c>
      <c r="L54" s="52">
        <f>K54</f>
        <v>111079</v>
      </c>
      <c r="M54" s="89">
        <f t="shared" si="1"/>
        <v>100</v>
      </c>
    </row>
    <row r="55" spans="2:13" x14ac:dyDescent="0.25">
      <c r="B55" s="113" t="s">
        <v>226</v>
      </c>
      <c r="C55" s="113" t="s">
        <v>81</v>
      </c>
      <c r="D55" s="113" t="s">
        <v>21</v>
      </c>
      <c r="E55" s="113" t="s">
        <v>95</v>
      </c>
      <c r="F55" s="113" t="s">
        <v>14</v>
      </c>
      <c r="G55" s="113" t="s">
        <v>15</v>
      </c>
      <c r="H55" s="113" t="s">
        <v>16</v>
      </c>
      <c r="I55" s="113" t="s">
        <v>84</v>
      </c>
      <c r="J55" s="114" t="s">
        <v>94</v>
      </c>
      <c r="K55" s="115">
        <f>K56</f>
        <v>2736662.73</v>
      </c>
      <c r="L55" s="115">
        <f>L56</f>
        <v>2736662.73</v>
      </c>
      <c r="M55" s="116">
        <f t="shared" si="1"/>
        <v>100</v>
      </c>
    </row>
    <row r="56" spans="2:13" s="46" customFormat="1" ht="30" x14ac:dyDescent="0.25">
      <c r="B56" s="86" t="s">
        <v>226</v>
      </c>
      <c r="C56" s="87" t="s">
        <v>81</v>
      </c>
      <c r="D56" s="87" t="s">
        <v>21</v>
      </c>
      <c r="E56" s="87" t="s">
        <v>96</v>
      </c>
      <c r="F56" s="87" t="s">
        <v>97</v>
      </c>
      <c r="G56" s="87" t="s">
        <v>54</v>
      </c>
      <c r="H56" s="87" t="s">
        <v>16</v>
      </c>
      <c r="I56" s="87" t="s">
        <v>84</v>
      </c>
      <c r="J56" s="77" t="s">
        <v>245</v>
      </c>
      <c r="K56" s="52">
        <v>2736662.73</v>
      </c>
      <c r="L56" s="52">
        <f>K56</f>
        <v>2736662.73</v>
      </c>
      <c r="M56" s="89">
        <f t="shared" si="1"/>
        <v>100</v>
      </c>
    </row>
    <row r="57" spans="2:13" x14ac:dyDescent="0.25">
      <c r="B57" s="86"/>
      <c r="C57" s="86"/>
      <c r="D57" s="86"/>
      <c r="E57" s="86"/>
      <c r="F57" s="86"/>
      <c r="G57" s="86"/>
      <c r="H57" s="86"/>
      <c r="I57" s="86"/>
      <c r="J57" s="4" t="s">
        <v>98</v>
      </c>
      <c r="K57" s="50">
        <f>K47+K13</f>
        <v>9036886.5999999996</v>
      </c>
      <c r="L57" s="50">
        <f>L47+L13</f>
        <v>9036916.1799999997</v>
      </c>
      <c r="M57" s="89">
        <f t="shared" si="1"/>
        <v>100.00032732512103</v>
      </c>
    </row>
  </sheetData>
  <mergeCells count="13">
    <mergeCell ref="C10:G10"/>
    <mergeCell ref="H10:H11"/>
    <mergeCell ref="I10:I11"/>
    <mergeCell ref="C7:L7"/>
    <mergeCell ref="J1:M6"/>
    <mergeCell ref="B8:M8"/>
    <mergeCell ref="B9:I9"/>
    <mergeCell ref="J9:J11"/>
    <mergeCell ref="K9:K11"/>
    <mergeCell ref="L9:L11"/>
    <mergeCell ref="M9:M11"/>
    <mergeCell ref="B10:B11"/>
    <mergeCell ref="B1:I5"/>
  </mergeCells>
  <pageMargins left="0.19" right="0.2" top="0.37" bottom="0.43" header="0.31496062992125984" footer="0.31496062992125984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opLeftCell="B1" workbookViewId="0">
      <selection activeCell="F1" sqref="F1:H4"/>
    </sheetView>
  </sheetViews>
  <sheetFormatPr defaultRowHeight="15" x14ac:dyDescent="0.25"/>
  <cols>
    <col min="1" max="1" width="5.7109375" style="9" hidden="1" customWidth="1"/>
    <col min="2" max="2" width="2.5703125" style="9" customWidth="1"/>
    <col min="3" max="3" width="62.7109375" style="9" customWidth="1"/>
    <col min="4" max="4" width="9.140625" style="9"/>
    <col min="5" max="5" width="16.42578125" style="9" customWidth="1"/>
    <col min="6" max="6" width="18.85546875" style="9" customWidth="1"/>
    <col min="7" max="7" width="16.42578125" style="9" customWidth="1"/>
    <col min="8" max="8" width="14.28515625" style="9" customWidth="1"/>
    <col min="9" max="9" width="12.42578125" style="9" hidden="1" customWidth="1"/>
    <col min="10" max="16384" width="9.140625" style="9"/>
  </cols>
  <sheetData>
    <row r="1" spans="2:16" ht="11.25" customHeight="1" x14ac:dyDescent="0.25">
      <c r="B1" s="1"/>
      <c r="C1" s="155"/>
      <c r="D1" s="155"/>
      <c r="E1" s="155"/>
      <c r="F1" s="194" t="s">
        <v>272</v>
      </c>
      <c r="G1" s="155"/>
      <c r="H1" s="155"/>
      <c r="I1" s="1"/>
    </row>
    <row r="2" spans="2:16" ht="55.5" customHeight="1" x14ac:dyDescent="0.25">
      <c r="C2" s="155"/>
      <c r="D2" s="155"/>
      <c r="E2" s="155"/>
      <c r="F2" s="155"/>
      <c r="G2" s="155"/>
      <c r="H2" s="155"/>
      <c r="I2" s="16"/>
    </row>
    <row r="3" spans="2:16" ht="3.75" customHeight="1" x14ac:dyDescent="0.25">
      <c r="B3" s="16"/>
      <c r="C3" s="155"/>
      <c r="D3" s="155"/>
      <c r="E3" s="155"/>
      <c r="F3" s="155"/>
      <c r="G3" s="155"/>
      <c r="H3" s="155"/>
      <c r="I3" s="16"/>
    </row>
    <row r="4" spans="2:16" ht="14.25" hidden="1" customHeight="1" x14ac:dyDescent="0.25">
      <c r="B4" s="16"/>
      <c r="C4" s="16"/>
      <c r="D4" s="16"/>
      <c r="E4" s="16"/>
      <c r="F4" s="155"/>
      <c r="G4" s="155"/>
      <c r="H4" s="155"/>
      <c r="I4" s="16"/>
    </row>
    <row r="5" spans="2:16" ht="4.5" hidden="1" customHeight="1" x14ac:dyDescent="0.25">
      <c r="B5" s="2"/>
      <c r="C5" s="14"/>
      <c r="D5" s="14"/>
      <c r="E5" s="14"/>
      <c r="F5" s="14"/>
      <c r="G5" s="14"/>
      <c r="H5" s="14"/>
      <c r="I5" s="14"/>
    </row>
    <row r="6" spans="2:16" ht="22.5" customHeight="1" x14ac:dyDescent="0.25">
      <c r="B6" s="14"/>
      <c r="C6" s="195" t="s">
        <v>252</v>
      </c>
      <c r="D6" s="195"/>
      <c r="E6" s="195"/>
      <c r="F6" s="195"/>
      <c r="G6" s="195"/>
      <c r="H6" s="195"/>
      <c r="I6" s="195"/>
    </row>
    <row r="8" spans="2:16" ht="167.25" customHeight="1" x14ac:dyDescent="0.25">
      <c r="C8" s="203" t="s">
        <v>103</v>
      </c>
      <c r="D8" s="199" t="s">
        <v>105</v>
      </c>
      <c r="E8" s="200"/>
      <c r="F8" s="201" t="s">
        <v>268</v>
      </c>
      <c r="G8" s="203" t="s">
        <v>104</v>
      </c>
      <c r="H8" s="203" t="s">
        <v>101</v>
      </c>
      <c r="M8" s="118"/>
      <c r="N8" s="118"/>
      <c r="O8" s="118"/>
      <c r="P8" s="118"/>
    </row>
    <row r="9" spans="2:16" x14ac:dyDescent="0.25">
      <c r="C9" s="202"/>
      <c r="D9" s="5" t="s">
        <v>106</v>
      </c>
      <c r="E9" s="5" t="s">
        <v>107</v>
      </c>
      <c r="F9" s="202"/>
      <c r="G9" s="202"/>
      <c r="H9" s="202"/>
      <c r="M9" s="118"/>
      <c r="N9" s="118"/>
      <c r="O9" s="118"/>
      <c r="P9" s="118"/>
    </row>
    <row r="10" spans="2:16" x14ac:dyDescent="0.25">
      <c r="C10" s="4" t="s">
        <v>108</v>
      </c>
      <c r="D10" s="49" t="s">
        <v>20</v>
      </c>
      <c r="E10" s="50" t="s">
        <v>15</v>
      </c>
      <c r="F10" s="50">
        <f>F11+F12+F13+F14+F15</f>
        <v>3940072</v>
      </c>
      <c r="G10" s="50">
        <f>G11+G12+G13+G14+G15</f>
        <v>3940072</v>
      </c>
      <c r="H10" s="50">
        <f>G10/F10*100</f>
        <v>100</v>
      </c>
      <c r="M10" s="118"/>
      <c r="N10" s="118"/>
      <c r="O10" s="118"/>
      <c r="P10" s="118"/>
    </row>
    <row r="11" spans="2:16" ht="30" x14ac:dyDescent="0.25">
      <c r="C11" s="18" t="s">
        <v>109</v>
      </c>
      <c r="D11" s="51" t="s">
        <v>20</v>
      </c>
      <c r="E11" s="52" t="s">
        <v>21</v>
      </c>
      <c r="F11" s="52">
        <v>539801.31999999995</v>
      </c>
      <c r="G11" s="52">
        <f>F11</f>
        <v>539801.31999999995</v>
      </c>
      <c r="H11" s="50">
        <f t="shared" ref="H11:H36" si="0">G11/F11*100</f>
        <v>100</v>
      </c>
      <c r="M11" s="118"/>
      <c r="N11" s="118"/>
      <c r="O11" s="118"/>
      <c r="P11" s="118"/>
    </row>
    <row r="12" spans="2:16" ht="47.25" x14ac:dyDescent="0.25">
      <c r="C12" s="19" t="s">
        <v>111</v>
      </c>
      <c r="D12" s="51" t="s">
        <v>20</v>
      </c>
      <c r="E12" s="52" t="s">
        <v>63</v>
      </c>
      <c r="F12" s="52">
        <v>1654136.21</v>
      </c>
      <c r="G12" s="52">
        <f t="shared" ref="G12:G15" si="1">F12</f>
        <v>1654136.21</v>
      </c>
      <c r="H12" s="50">
        <f t="shared" si="0"/>
        <v>100</v>
      </c>
      <c r="M12" s="118"/>
      <c r="N12" s="118"/>
      <c r="O12" s="118"/>
      <c r="P12" s="118"/>
    </row>
    <row r="13" spans="2:16" s="33" customFormat="1" ht="15.75" x14ac:dyDescent="0.25">
      <c r="C13" s="19" t="s">
        <v>112</v>
      </c>
      <c r="D13" s="51" t="s">
        <v>20</v>
      </c>
      <c r="E13" s="52" t="s">
        <v>115</v>
      </c>
      <c r="F13" s="52">
        <v>0</v>
      </c>
      <c r="G13" s="52">
        <f t="shared" si="1"/>
        <v>0</v>
      </c>
      <c r="H13" s="50"/>
      <c r="M13" s="119"/>
      <c r="N13" s="119"/>
      <c r="O13" s="119"/>
      <c r="P13" s="120"/>
    </row>
    <row r="14" spans="2:16" ht="15.75" x14ac:dyDescent="0.25">
      <c r="C14" s="20" t="s">
        <v>112</v>
      </c>
      <c r="D14" s="51" t="s">
        <v>20</v>
      </c>
      <c r="E14" s="52" t="s">
        <v>66</v>
      </c>
      <c r="F14" s="52">
        <v>0</v>
      </c>
      <c r="G14" s="52">
        <f t="shared" si="1"/>
        <v>0</v>
      </c>
      <c r="H14" s="50" t="e">
        <f t="shared" si="0"/>
        <v>#DIV/0!</v>
      </c>
    </row>
    <row r="15" spans="2:16" x14ac:dyDescent="0.25">
      <c r="C15" s="3" t="s">
        <v>113</v>
      </c>
      <c r="D15" s="51" t="s">
        <v>20</v>
      </c>
      <c r="E15" s="52" t="s">
        <v>73</v>
      </c>
      <c r="F15" s="52">
        <v>1746134.47</v>
      </c>
      <c r="G15" s="52">
        <f t="shared" si="1"/>
        <v>1746134.47</v>
      </c>
      <c r="H15" s="50">
        <f t="shared" si="0"/>
        <v>100</v>
      </c>
    </row>
    <row r="16" spans="2:16" x14ac:dyDescent="0.25">
      <c r="C16" s="4" t="s">
        <v>117</v>
      </c>
      <c r="D16" s="49" t="s">
        <v>21</v>
      </c>
      <c r="E16" s="50" t="s">
        <v>15</v>
      </c>
      <c r="F16" s="50">
        <f>F17</f>
        <v>111079</v>
      </c>
      <c r="G16" s="50">
        <f t="shared" ref="G16" si="2">G17</f>
        <v>111079</v>
      </c>
      <c r="H16" s="50">
        <f t="shared" si="0"/>
        <v>100</v>
      </c>
    </row>
    <row r="17" spans="3:8" x14ac:dyDescent="0.25">
      <c r="C17" s="3" t="s">
        <v>118</v>
      </c>
      <c r="D17" s="51" t="s">
        <v>21</v>
      </c>
      <c r="E17" s="52" t="s">
        <v>32</v>
      </c>
      <c r="F17" s="52">
        <v>111079</v>
      </c>
      <c r="G17" s="52">
        <f>F17</f>
        <v>111079</v>
      </c>
      <c r="H17" s="50">
        <f t="shared" si="0"/>
        <v>100</v>
      </c>
    </row>
    <row r="18" spans="3:8" x14ac:dyDescent="0.25">
      <c r="C18" s="4" t="s">
        <v>119</v>
      </c>
      <c r="D18" s="49" t="s">
        <v>32</v>
      </c>
      <c r="E18" s="50" t="s">
        <v>15</v>
      </c>
      <c r="F18" s="50">
        <f>F19+F20+F21</f>
        <v>11620</v>
      </c>
      <c r="G18" s="50">
        <f t="shared" ref="G18" si="3">G19+G20+G21</f>
        <v>11620</v>
      </c>
      <c r="H18" s="50">
        <f t="shared" si="0"/>
        <v>100</v>
      </c>
    </row>
    <row r="19" spans="3:8" ht="31.5" x14ac:dyDescent="0.25">
      <c r="C19" s="20" t="s">
        <v>120</v>
      </c>
      <c r="D19" s="51" t="s">
        <v>32</v>
      </c>
      <c r="E19" s="52" t="s">
        <v>114</v>
      </c>
      <c r="F19" s="52">
        <v>0</v>
      </c>
      <c r="G19" s="52">
        <v>0</v>
      </c>
      <c r="H19" s="50" t="e">
        <f t="shared" si="0"/>
        <v>#DIV/0!</v>
      </c>
    </row>
    <row r="20" spans="3:8" ht="15.75" x14ac:dyDescent="0.25">
      <c r="C20" s="20" t="s">
        <v>121</v>
      </c>
      <c r="D20" s="51" t="s">
        <v>32</v>
      </c>
      <c r="E20" s="52" t="s">
        <v>54</v>
      </c>
      <c r="F20" s="52">
        <v>11620</v>
      </c>
      <c r="G20" s="52">
        <f>F20</f>
        <v>11620</v>
      </c>
      <c r="H20" s="50">
        <f t="shared" si="0"/>
        <v>100</v>
      </c>
    </row>
    <row r="21" spans="3:8" ht="31.5" x14ac:dyDescent="0.25">
      <c r="C21" s="20" t="s">
        <v>122</v>
      </c>
      <c r="D21" s="51" t="s">
        <v>32</v>
      </c>
      <c r="E21" s="52" t="s">
        <v>79</v>
      </c>
      <c r="F21" s="52">
        <v>0</v>
      </c>
      <c r="G21" s="52">
        <v>0</v>
      </c>
      <c r="H21" s="50" t="e">
        <f t="shared" si="0"/>
        <v>#DIV/0!</v>
      </c>
    </row>
    <row r="22" spans="3:8" ht="15.75" x14ac:dyDescent="0.25">
      <c r="C22" s="21" t="s">
        <v>123</v>
      </c>
      <c r="D22" s="49" t="s">
        <v>63</v>
      </c>
      <c r="E22" s="50" t="s">
        <v>15</v>
      </c>
      <c r="F22" s="50">
        <f>F23+F24+F25</f>
        <v>1005312.42</v>
      </c>
      <c r="G22" s="50">
        <f t="shared" ref="G22" si="4">G23+G24+G25</f>
        <v>893750</v>
      </c>
      <c r="H22" s="50">
        <f t="shared" si="0"/>
        <v>88.902711457598429</v>
      </c>
    </row>
    <row r="23" spans="3:8" ht="15.75" x14ac:dyDescent="0.25">
      <c r="C23" s="22" t="s">
        <v>124</v>
      </c>
      <c r="D23" s="51" t="s">
        <v>63</v>
      </c>
      <c r="E23" s="52" t="s">
        <v>20</v>
      </c>
      <c r="F23" s="52">
        <v>0</v>
      </c>
      <c r="G23" s="52">
        <v>0</v>
      </c>
      <c r="H23" s="50" t="e">
        <f t="shared" si="0"/>
        <v>#DIV/0!</v>
      </c>
    </row>
    <row r="24" spans="3:8" ht="15.75" x14ac:dyDescent="0.25">
      <c r="C24" s="22" t="s">
        <v>125</v>
      </c>
      <c r="D24" s="51" t="s">
        <v>63</v>
      </c>
      <c r="E24" s="52" t="s">
        <v>114</v>
      </c>
      <c r="F24" s="52">
        <v>1005312.42</v>
      </c>
      <c r="G24" s="52">
        <v>893750</v>
      </c>
      <c r="H24" s="50">
        <f t="shared" si="0"/>
        <v>88.902711457598429</v>
      </c>
    </row>
    <row r="25" spans="3:8" ht="15.75" x14ac:dyDescent="0.25">
      <c r="C25" s="20" t="s">
        <v>126</v>
      </c>
      <c r="D25" s="51" t="s">
        <v>63</v>
      </c>
      <c r="E25" s="52" t="s">
        <v>110</v>
      </c>
      <c r="F25" s="52">
        <v>0</v>
      </c>
      <c r="G25" s="52">
        <v>0</v>
      </c>
      <c r="H25" s="50" t="e">
        <f t="shared" si="0"/>
        <v>#DIV/0!</v>
      </c>
    </row>
    <row r="26" spans="3:8" ht="15.75" x14ac:dyDescent="0.25">
      <c r="C26" s="21" t="s">
        <v>127</v>
      </c>
      <c r="D26" s="49" t="s">
        <v>49</v>
      </c>
      <c r="E26" s="50" t="s">
        <v>15</v>
      </c>
      <c r="F26" s="50">
        <f>F27</f>
        <v>126774.66</v>
      </c>
      <c r="G26" s="50">
        <f t="shared" ref="G26" si="5">G27</f>
        <v>126774.66</v>
      </c>
      <c r="H26" s="50">
        <f t="shared" si="0"/>
        <v>100</v>
      </c>
    </row>
    <row r="27" spans="3:8" ht="15.75" x14ac:dyDescent="0.25">
      <c r="C27" s="22" t="s">
        <v>128</v>
      </c>
      <c r="D27" s="51" t="s">
        <v>49</v>
      </c>
      <c r="E27" s="52" t="s">
        <v>32</v>
      </c>
      <c r="F27" s="52">
        <v>126774.66</v>
      </c>
      <c r="G27" s="52">
        <f>F27</f>
        <v>126774.66</v>
      </c>
      <c r="H27" s="50">
        <f t="shared" si="0"/>
        <v>100</v>
      </c>
    </row>
    <row r="28" spans="3:8" ht="15.75" x14ac:dyDescent="0.25">
      <c r="C28" s="21" t="s">
        <v>129</v>
      </c>
      <c r="D28" s="49" t="s">
        <v>115</v>
      </c>
      <c r="E28" s="50" t="s">
        <v>15</v>
      </c>
      <c r="F28" s="50">
        <f>F29</f>
        <v>33000</v>
      </c>
      <c r="G28" s="50">
        <f t="shared" ref="G28" si="6">G29</f>
        <v>33000</v>
      </c>
      <c r="H28" s="50">
        <f t="shared" si="0"/>
        <v>100</v>
      </c>
    </row>
    <row r="29" spans="3:8" ht="15.75" x14ac:dyDescent="0.25">
      <c r="C29" s="20" t="s">
        <v>130</v>
      </c>
      <c r="D29" s="51" t="s">
        <v>115</v>
      </c>
      <c r="E29" s="52" t="s">
        <v>115</v>
      </c>
      <c r="F29" s="52">
        <v>33000</v>
      </c>
      <c r="G29" s="52">
        <f>F29</f>
        <v>33000</v>
      </c>
      <c r="H29" s="50">
        <f t="shared" si="0"/>
        <v>100</v>
      </c>
    </row>
    <row r="30" spans="3:8" ht="15.75" x14ac:dyDescent="0.25">
      <c r="C30" s="21" t="s">
        <v>131</v>
      </c>
      <c r="D30" s="49" t="s">
        <v>61</v>
      </c>
      <c r="E30" s="50" t="s">
        <v>15</v>
      </c>
      <c r="F30" s="50">
        <f>F31</f>
        <v>3449399.05</v>
      </c>
      <c r="G30" s="50">
        <f t="shared" ref="G30" si="7">G31</f>
        <v>3449399.05</v>
      </c>
      <c r="H30" s="50">
        <f t="shared" si="0"/>
        <v>100</v>
      </c>
    </row>
    <row r="31" spans="3:8" ht="15.75" x14ac:dyDescent="0.25">
      <c r="C31" s="20" t="s">
        <v>132</v>
      </c>
      <c r="D31" s="51" t="s">
        <v>61</v>
      </c>
      <c r="E31" s="52" t="s">
        <v>20</v>
      </c>
      <c r="F31" s="52">
        <v>3449399.05</v>
      </c>
      <c r="G31" s="52">
        <f>F31</f>
        <v>3449399.05</v>
      </c>
      <c r="H31" s="50">
        <f t="shared" si="0"/>
        <v>100</v>
      </c>
    </row>
    <row r="32" spans="3:8" ht="15.75" x14ac:dyDescent="0.25">
      <c r="C32" s="21" t="s">
        <v>133</v>
      </c>
      <c r="D32" s="49" t="s">
        <v>54</v>
      </c>
      <c r="E32" s="50" t="s">
        <v>15</v>
      </c>
      <c r="F32" s="50">
        <f>F33</f>
        <v>128020.56</v>
      </c>
      <c r="G32" s="50">
        <f t="shared" ref="G32" si="8">G33</f>
        <v>128020.56</v>
      </c>
      <c r="H32" s="50">
        <f t="shared" si="0"/>
        <v>100</v>
      </c>
    </row>
    <row r="33" spans="3:8" ht="15.75" x14ac:dyDescent="0.25">
      <c r="C33" s="22" t="s">
        <v>134</v>
      </c>
      <c r="D33" s="51" t="s">
        <v>54</v>
      </c>
      <c r="E33" s="52" t="s">
        <v>20</v>
      </c>
      <c r="F33" s="52">
        <v>128020.56</v>
      </c>
      <c r="G33" s="52">
        <f>F33</f>
        <v>128020.56</v>
      </c>
      <c r="H33" s="50">
        <f t="shared" si="0"/>
        <v>100</v>
      </c>
    </row>
    <row r="34" spans="3:8" ht="15.75" x14ac:dyDescent="0.25">
      <c r="C34" s="21" t="s">
        <v>135</v>
      </c>
      <c r="D34" s="49" t="s">
        <v>66</v>
      </c>
      <c r="E34" s="50" t="s">
        <v>15</v>
      </c>
      <c r="F34" s="50">
        <f>F35</f>
        <v>9680</v>
      </c>
      <c r="G34" s="50">
        <f t="shared" ref="G34" si="9">G35</f>
        <v>9680</v>
      </c>
      <c r="H34" s="50">
        <f t="shared" si="0"/>
        <v>100</v>
      </c>
    </row>
    <row r="35" spans="3:8" ht="15.75" x14ac:dyDescent="0.25">
      <c r="C35" s="20" t="s">
        <v>136</v>
      </c>
      <c r="D35" s="51" t="s">
        <v>66</v>
      </c>
      <c r="E35" s="52" t="s">
        <v>21</v>
      </c>
      <c r="F35" s="52">
        <v>9680</v>
      </c>
      <c r="G35" s="52">
        <f>F35</f>
        <v>9680</v>
      </c>
      <c r="H35" s="50">
        <f t="shared" si="0"/>
        <v>100</v>
      </c>
    </row>
    <row r="36" spans="3:8" x14ac:dyDescent="0.25">
      <c r="C36" s="196" t="s">
        <v>116</v>
      </c>
      <c r="D36" s="197"/>
      <c r="E36" s="198"/>
      <c r="F36" s="44">
        <f>F10+F16+F18+F22+F26+F28+F30+F32+F34</f>
        <v>8814957.6899999995</v>
      </c>
      <c r="G36" s="44">
        <f>G10+G16+G18+G22+G26+G28+G30+G32+G34</f>
        <v>8703395.2700000014</v>
      </c>
      <c r="H36" s="44">
        <f t="shared" si="0"/>
        <v>98.734396421135884</v>
      </c>
    </row>
  </sheetData>
  <mergeCells count="9">
    <mergeCell ref="C1:E3"/>
    <mergeCell ref="F1:H4"/>
    <mergeCell ref="C6:I6"/>
    <mergeCell ref="C36:E36"/>
    <mergeCell ref="D8:E8"/>
    <mergeCell ref="F8:F9"/>
    <mergeCell ref="G8:G9"/>
    <mergeCell ref="H8:H9"/>
    <mergeCell ref="C8:C9"/>
  </mergeCells>
  <pageMargins left="0.19" right="0.2" top="0.31" bottom="0.34" header="0.31496062992125984" footer="0.31496062992125984"/>
  <pageSetup paperSize="9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38"/>
  <sheetViews>
    <sheetView workbookViewId="0">
      <selection activeCell="K1" sqref="K1:M4"/>
    </sheetView>
  </sheetViews>
  <sheetFormatPr defaultRowHeight="15" x14ac:dyDescent="0.25"/>
  <cols>
    <col min="1" max="1" width="0.28515625" style="9" customWidth="1"/>
    <col min="2" max="2" width="56.5703125" style="9" customWidth="1"/>
    <col min="3" max="3" width="5.140625" style="9" customWidth="1"/>
    <col min="4" max="5" width="4" style="9" customWidth="1"/>
    <col min="6" max="6" width="6.28515625" style="9" customWidth="1"/>
    <col min="7" max="7" width="4.140625" style="9" customWidth="1"/>
    <col min="8" max="8" width="3.5703125" style="9" customWidth="1"/>
    <col min="9" max="9" width="6.42578125" style="9" customWidth="1"/>
    <col min="10" max="10" width="4.42578125" style="9" customWidth="1"/>
    <col min="11" max="11" width="19.42578125" style="9" customWidth="1"/>
    <col min="12" max="12" width="17" style="9" customWidth="1"/>
    <col min="13" max="13" width="12.7109375" style="9" customWidth="1"/>
    <col min="14" max="14" width="12.42578125" style="9" hidden="1" customWidth="1"/>
    <col min="15" max="16" width="9.140625" style="9" customWidth="1"/>
    <col min="17" max="16384" width="9.140625" style="9"/>
  </cols>
  <sheetData>
    <row r="1" spans="1:14" ht="11.25" customHeight="1" x14ac:dyDescent="0.25">
      <c r="A1" s="1"/>
      <c r="B1" s="155"/>
      <c r="C1" s="155"/>
      <c r="D1" s="155"/>
      <c r="E1" s="155"/>
      <c r="F1" s="155"/>
      <c r="G1" s="155"/>
      <c r="H1" s="155"/>
      <c r="I1" s="155"/>
      <c r="J1" s="155"/>
      <c r="K1" s="194" t="s">
        <v>273</v>
      </c>
      <c r="L1" s="155"/>
      <c r="M1" s="155"/>
      <c r="N1" s="1"/>
    </row>
    <row r="2" spans="1:14" ht="55.5" customHeight="1" x14ac:dyDescent="0.25"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6"/>
    </row>
    <row r="3" spans="1:14" ht="7.5" customHeight="1" x14ac:dyDescent="0.25">
      <c r="A3" s="16"/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6"/>
    </row>
    <row r="4" spans="1:14" ht="14.25" hidden="1" customHeight="1" x14ac:dyDescent="0.25">
      <c r="A4" s="16"/>
      <c r="B4" s="72"/>
      <c r="C4" s="72"/>
      <c r="D4" s="72"/>
      <c r="E4" s="72"/>
      <c r="F4" s="72"/>
      <c r="G4" s="72"/>
      <c r="H4" s="72"/>
      <c r="I4" s="72"/>
      <c r="J4" s="72"/>
      <c r="K4" s="155"/>
      <c r="L4" s="155"/>
      <c r="M4" s="155"/>
      <c r="N4" s="16"/>
    </row>
    <row r="5" spans="1:14" ht="4.5" hidden="1" customHeight="1" x14ac:dyDescent="0.25">
      <c r="A5" s="2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14" ht="22.5" customHeight="1" x14ac:dyDescent="0.25">
      <c r="A6" s="14"/>
      <c r="B6" s="195" t="s">
        <v>253</v>
      </c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</row>
    <row r="7" spans="1:14" ht="33" customHeight="1" x14ac:dyDescent="0.25">
      <c r="B7" s="203" t="s">
        <v>103</v>
      </c>
      <c r="C7" s="204" t="s">
        <v>140</v>
      </c>
      <c r="D7" s="205"/>
      <c r="E7" s="205"/>
      <c r="F7" s="205"/>
      <c r="G7" s="205"/>
      <c r="H7" s="205"/>
      <c r="I7" s="205"/>
      <c r="J7" s="206"/>
      <c r="K7" s="207" t="s">
        <v>268</v>
      </c>
      <c r="L7" s="209" t="s">
        <v>104</v>
      </c>
      <c r="M7" s="209" t="s">
        <v>101</v>
      </c>
    </row>
    <row r="8" spans="1:14" ht="167.25" customHeight="1" x14ac:dyDescent="0.25">
      <c r="A8" s="23"/>
      <c r="B8" s="222"/>
      <c r="C8" s="219" t="s">
        <v>137</v>
      </c>
      <c r="D8" s="219" t="s">
        <v>106</v>
      </c>
      <c r="E8" s="219" t="s">
        <v>107</v>
      </c>
      <c r="F8" s="210" t="s">
        <v>138</v>
      </c>
      <c r="G8" s="211"/>
      <c r="H8" s="211"/>
      <c r="I8" s="212"/>
      <c r="J8" s="173" t="s">
        <v>139</v>
      </c>
      <c r="K8" s="208"/>
      <c r="L8" s="208"/>
      <c r="M8" s="208"/>
    </row>
    <row r="9" spans="1:14" x14ac:dyDescent="0.25">
      <c r="B9" s="223"/>
      <c r="C9" s="220"/>
      <c r="D9" s="220"/>
      <c r="E9" s="220"/>
      <c r="F9" s="213"/>
      <c r="G9" s="214"/>
      <c r="H9" s="214"/>
      <c r="I9" s="215"/>
      <c r="J9" s="221"/>
      <c r="K9" s="208"/>
      <c r="L9" s="208"/>
      <c r="M9" s="208"/>
    </row>
    <row r="10" spans="1:14" x14ac:dyDescent="0.25">
      <c r="B10" s="17">
        <v>1</v>
      </c>
      <c r="C10" s="43">
        <v>2</v>
      </c>
      <c r="D10" s="43">
        <v>3</v>
      </c>
      <c r="E10" s="43">
        <v>4</v>
      </c>
      <c r="F10" s="216">
        <v>5</v>
      </c>
      <c r="G10" s="217"/>
      <c r="H10" s="217"/>
      <c r="I10" s="218"/>
      <c r="J10" s="43">
        <v>6</v>
      </c>
      <c r="K10" s="43">
        <v>7</v>
      </c>
      <c r="L10" s="43">
        <v>8</v>
      </c>
      <c r="M10" s="43">
        <v>9</v>
      </c>
    </row>
    <row r="11" spans="1:14" x14ac:dyDescent="0.25">
      <c r="B11" s="24" t="s">
        <v>274</v>
      </c>
      <c r="C11" s="90">
        <v>610</v>
      </c>
      <c r="D11" s="90"/>
      <c r="E11" s="90"/>
      <c r="F11" s="42"/>
      <c r="G11" s="42"/>
      <c r="H11" s="42"/>
      <c r="I11" s="42"/>
      <c r="J11" s="42"/>
      <c r="K11" s="91">
        <f>K12+K60+K68+K76+K89+K104+K112+K124+K132</f>
        <v>8814957.6900000013</v>
      </c>
      <c r="L11" s="91">
        <f>L12+L60+L68+L76+L89+L104+L112+L124+L132</f>
        <v>8703395.2700000014</v>
      </c>
      <c r="M11" s="91" t="e">
        <f>SUM(M13+M20+M31+M38+M60+M68+M89+M104+M112+M124+M132)</f>
        <v>#DIV/0!</v>
      </c>
    </row>
    <row r="12" spans="1:14" x14ac:dyDescent="0.25">
      <c r="B12" s="3" t="s">
        <v>108</v>
      </c>
      <c r="C12" s="90">
        <v>610</v>
      </c>
      <c r="D12" s="92" t="s">
        <v>20</v>
      </c>
      <c r="E12" s="92" t="s">
        <v>15</v>
      </c>
      <c r="F12" s="92"/>
      <c r="G12" s="92"/>
      <c r="H12" s="92"/>
      <c r="I12" s="87"/>
      <c r="J12" s="87"/>
      <c r="K12" s="91">
        <f>K13+K20+K31+K38</f>
        <v>3940072</v>
      </c>
      <c r="L12" s="91">
        <f>L13+L20+L31+L38</f>
        <v>3940072</v>
      </c>
      <c r="M12" s="91">
        <f>L12/K12*100</f>
        <v>100</v>
      </c>
    </row>
    <row r="13" spans="1:14" ht="33" customHeight="1" x14ac:dyDescent="0.25">
      <c r="B13" s="18" t="s">
        <v>109</v>
      </c>
      <c r="C13" s="90">
        <v>610</v>
      </c>
      <c r="D13" s="92" t="s">
        <v>20</v>
      </c>
      <c r="E13" s="92" t="s">
        <v>21</v>
      </c>
      <c r="F13" s="92"/>
      <c r="G13" s="92"/>
      <c r="H13" s="92"/>
      <c r="I13" s="87"/>
      <c r="J13" s="87"/>
      <c r="K13" s="91">
        <f t="shared" ref="K13:L17" si="0">K14</f>
        <v>539801.31999999995</v>
      </c>
      <c r="L13" s="91">
        <f t="shared" si="0"/>
        <v>539801.31999999995</v>
      </c>
      <c r="M13" s="91">
        <f t="shared" ref="M13:M138" si="1">L13/K13*100</f>
        <v>100</v>
      </c>
    </row>
    <row r="14" spans="1:14" x14ac:dyDescent="0.25">
      <c r="B14" s="18" t="s">
        <v>141</v>
      </c>
      <c r="C14" s="90">
        <v>610</v>
      </c>
      <c r="D14" s="92" t="s">
        <v>20</v>
      </c>
      <c r="E14" s="92" t="s">
        <v>21</v>
      </c>
      <c r="F14" s="92" t="s">
        <v>142</v>
      </c>
      <c r="G14" s="92" t="s">
        <v>143</v>
      </c>
      <c r="H14" s="92" t="s">
        <v>15</v>
      </c>
      <c r="I14" s="87" t="s">
        <v>144</v>
      </c>
      <c r="J14" s="87"/>
      <c r="K14" s="91">
        <f t="shared" si="0"/>
        <v>539801.31999999995</v>
      </c>
      <c r="L14" s="91">
        <f t="shared" si="0"/>
        <v>539801.31999999995</v>
      </c>
      <c r="M14" s="91">
        <f t="shared" si="1"/>
        <v>100</v>
      </c>
    </row>
    <row r="15" spans="1:14" ht="45" x14ac:dyDescent="0.25">
      <c r="B15" s="25" t="s">
        <v>145</v>
      </c>
      <c r="C15" s="90">
        <v>610</v>
      </c>
      <c r="D15" s="92" t="s">
        <v>20</v>
      </c>
      <c r="E15" s="92" t="s">
        <v>21</v>
      </c>
      <c r="F15" s="92" t="s">
        <v>142</v>
      </c>
      <c r="G15" s="92" t="s">
        <v>19</v>
      </c>
      <c r="H15" s="92" t="s">
        <v>15</v>
      </c>
      <c r="I15" s="87" t="s">
        <v>144</v>
      </c>
      <c r="J15" s="87"/>
      <c r="K15" s="91">
        <f t="shared" si="0"/>
        <v>539801.31999999995</v>
      </c>
      <c r="L15" s="91">
        <f t="shared" si="0"/>
        <v>539801.31999999995</v>
      </c>
      <c r="M15" s="91">
        <f t="shared" si="1"/>
        <v>100</v>
      </c>
    </row>
    <row r="16" spans="1:14" x14ac:dyDescent="0.25">
      <c r="B16" s="3" t="s">
        <v>151</v>
      </c>
      <c r="C16" s="90">
        <v>610</v>
      </c>
      <c r="D16" s="92" t="s">
        <v>20</v>
      </c>
      <c r="E16" s="92" t="s">
        <v>21</v>
      </c>
      <c r="F16" s="92" t="s">
        <v>142</v>
      </c>
      <c r="G16" s="92" t="s">
        <v>19</v>
      </c>
      <c r="H16" s="92" t="s">
        <v>20</v>
      </c>
      <c r="I16" s="87" t="s">
        <v>144</v>
      </c>
      <c r="J16" s="87"/>
      <c r="K16" s="91">
        <f t="shared" si="0"/>
        <v>539801.31999999995</v>
      </c>
      <c r="L16" s="91">
        <f t="shared" si="0"/>
        <v>539801.31999999995</v>
      </c>
      <c r="M16" s="91">
        <f t="shared" si="1"/>
        <v>100</v>
      </c>
    </row>
    <row r="17" spans="2:13" x14ac:dyDescent="0.25">
      <c r="B17" s="3" t="s">
        <v>146</v>
      </c>
      <c r="C17" s="90">
        <v>610</v>
      </c>
      <c r="D17" s="92" t="s">
        <v>20</v>
      </c>
      <c r="E17" s="92" t="s">
        <v>21</v>
      </c>
      <c r="F17" s="92" t="s">
        <v>142</v>
      </c>
      <c r="G17" s="92" t="s">
        <v>19</v>
      </c>
      <c r="H17" s="92" t="s">
        <v>20</v>
      </c>
      <c r="I17" s="87" t="s">
        <v>147</v>
      </c>
      <c r="J17" s="87"/>
      <c r="K17" s="91">
        <f>K18</f>
        <v>539801.31999999995</v>
      </c>
      <c r="L17" s="91">
        <f t="shared" si="0"/>
        <v>539801.31999999995</v>
      </c>
      <c r="M17" s="91">
        <f t="shared" si="1"/>
        <v>100</v>
      </c>
    </row>
    <row r="18" spans="2:13" ht="59.25" customHeight="1" x14ac:dyDescent="0.25">
      <c r="B18" s="18" t="s">
        <v>148</v>
      </c>
      <c r="C18" s="90">
        <v>610</v>
      </c>
      <c r="D18" s="92" t="s">
        <v>20</v>
      </c>
      <c r="E18" s="92" t="s">
        <v>21</v>
      </c>
      <c r="F18" s="92" t="s">
        <v>142</v>
      </c>
      <c r="G18" s="92" t="s">
        <v>19</v>
      </c>
      <c r="H18" s="92" t="s">
        <v>20</v>
      </c>
      <c r="I18" s="87" t="s">
        <v>147</v>
      </c>
      <c r="J18" s="87" t="s">
        <v>149</v>
      </c>
      <c r="K18" s="91">
        <f>K19</f>
        <v>539801.31999999995</v>
      </c>
      <c r="L18" s="91">
        <f>L19</f>
        <v>539801.31999999995</v>
      </c>
      <c r="M18" s="91">
        <f t="shared" si="1"/>
        <v>100</v>
      </c>
    </row>
    <row r="19" spans="2:13" ht="30" x14ac:dyDescent="0.25">
      <c r="B19" s="18" t="s">
        <v>150</v>
      </c>
      <c r="C19" s="90">
        <v>610</v>
      </c>
      <c r="D19" s="92" t="s">
        <v>20</v>
      </c>
      <c r="E19" s="92" t="s">
        <v>21</v>
      </c>
      <c r="F19" s="92" t="s">
        <v>142</v>
      </c>
      <c r="G19" s="92" t="s">
        <v>19</v>
      </c>
      <c r="H19" s="92" t="s">
        <v>20</v>
      </c>
      <c r="I19" s="87" t="s">
        <v>147</v>
      </c>
      <c r="J19" s="87" t="s">
        <v>68</v>
      </c>
      <c r="K19" s="91">
        <v>539801.31999999995</v>
      </c>
      <c r="L19" s="91">
        <f>K19</f>
        <v>539801.31999999995</v>
      </c>
      <c r="M19" s="91">
        <f t="shared" si="1"/>
        <v>100</v>
      </c>
    </row>
    <row r="20" spans="2:13" ht="48" customHeight="1" x14ac:dyDescent="0.25">
      <c r="B20" s="25" t="s">
        <v>111</v>
      </c>
      <c r="C20" s="90">
        <v>610</v>
      </c>
      <c r="D20" s="92" t="s">
        <v>20</v>
      </c>
      <c r="E20" s="92" t="s">
        <v>63</v>
      </c>
      <c r="F20" s="92"/>
      <c r="G20" s="92"/>
      <c r="H20" s="92"/>
      <c r="I20" s="87"/>
      <c r="J20" s="87"/>
      <c r="K20" s="91">
        <f t="shared" ref="K20:L23" si="2">K21</f>
        <v>1654136.21</v>
      </c>
      <c r="L20" s="91">
        <f t="shared" si="2"/>
        <v>1654136.21</v>
      </c>
      <c r="M20" s="91">
        <f t="shared" si="1"/>
        <v>100</v>
      </c>
    </row>
    <row r="21" spans="2:13" x14ac:dyDescent="0.25">
      <c r="B21" s="25" t="s">
        <v>141</v>
      </c>
      <c r="C21" s="90">
        <v>610</v>
      </c>
      <c r="D21" s="92" t="s">
        <v>20</v>
      </c>
      <c r="E21" s="92" t="s">
        <v>63</v>
      </c>
      <c r="F21" s="92" t="s">
        <v>142</v>
      </c>
      <c r="G21" s="92" t="s">
        <v>143</v>
      </c>
      <c r="H21" s="92" t="s">
        <v>15</v>
      </c>
      <c r="I21" s="87" t="s">
        <v>14</v>
      </c>
      <c r="J21" s="87"/>
      <c r="K21" s="91">
        <f t="shared" si="2"/>
        <v>1654136.21</v>
      </c>
      <c r="L21" s="91">
        <f t="shared" si="2"/>
        <v>1654136.21</v>
      </c>
      <c r="M21" s="91">
        <f t="shared" si="1"/>
        <v>100</v>
      </c>
    </row>
    <row r="22" spans="2:13" ht="45" x14ac:dyDescent="0.25">
      <c r="B22" s="25" t="s">
        <v>145</v>
      </c>
      <c r="C22" s="90">
        <v>610</v>
      </c>
      <c r="D22" s="92" t="s">
        <v>20</v>
      </c>
      <c r="E22" s="92" t="s">
        <v>63</v>
      </c>
      <c r="F22" s="92" t="s">
        <v>142</v>
      </c>
      <c r="G22" s="92" t="s">
        <v>19</v>
      </c>
      <c r="H22" s="92" t="s">
        <v>15</v>
      </c>
      <c r="I22" s="87" t="s">
        <v>14</v>
      </c>
      <c r="J22" s="87"/>
      <c r="K22" s="91">
        <f t="shared" si="2"/>
        <v>1654136.21</v>
      </c>
      <c r="L22" s="91">
        <f t="shared" si="2"/>
        <v>1654136.21</v>
      </c>
      <c r="M22" s="91">
        <f t="shared" si="1"/>
        <v>100</v>
      </c>
    </row>
    <row r="23" spans="2:13" ht="17.25" customHeight="1" x14ac:dyDescent="0.25">
      <c r="B23" s="26" t="s">
        <v>151</v>
      </c>
      <c r="C23" s="90">
        <v>610</v>
      </c>
      <c r="D23" s="92" t="s">
        <v>20</v>
      </c>
      <c r="E23" s="92" t="s">
        <v>63</v>
      </c>
      <c r="F23" s="92" t="s">
        <v>142</v>
      </c>
      <c r="G23" s="92" t="s">
        <v>19</v>
      </c>
      <c r="H23" s="92" t="s">
        <v>20</v>
      </c>
      <c r="I23" s="87" t="s">
        <v>14</v>
      </c>
      <c r="J23" s="87"/>
      <c r="K23" s="91">
        <f t="shared" si="2"/>
        <v>1654136.21</v>
      </c>
      <c r="L23" s="91">
        <f t="shared" si="2"/>
        <v>1654136.21</v>
      </c>
      <c r="M23" s="91">
        <f t="shared" si="1"/>
        <v>100</v>
      </c>
    </row>
    <row r="24" spans="2:13" ht="32.25" customHeight="1" x14ac:dyDescent="0.25">
      <c r="B24" s="26" t="s">
        <v>152</v>
      </c>
      <c r="C24" s="90">
        <v>610</v>
      </c>
      <c r="D24" s="92" t="s">
        <v>20</v>
      </c>
      <c r="E24" s="92" t="s">
        <v>63</v>
      </c>
      <c r="F24" s="92" t="s">
        <v>142</v>
      </c>
      <c r="G24" s="92" t="s">
        <v>19</v>
      </c>
      <c r="H24" s="92" t="s">
        <v>20</v>
      </c>
      <c r="I24" s="87" t="s">
        <v>147</v>
      </c>
      <c r="J24" s="87"/>
      <c r="K24" s="91">
        <f>K25+K27+K29</f>
        <v>1654136.21</v>
      </c>
      <c r="L24" s="91">
        <f t="shared" ref="L24:M24" si="3">L25+L27+L29</f>
        <v>1654136.21</v>
      </c>
      <c r="M24" s="91">
        <f t="shared" si="3"/>
        <v>200</v>
      </c>
    </row>
    <row r="25" spans="2:13" ht="62.25" customHeight="1" x14ac:dyDescent="0.25">
      <c r="B25" s="26" t="s">
        <v>153</v>
      </c>
      <c r="C25" s="90">
        <v>610</v>
      </c>
      <c r="D25" s="92" t="s">
        <v>20</v>
      </c>
      <c r="E25" s="92" t="s">
        <v>63</v>
      </c>
      <c r="F25" s="92" t="s">
        <v>142</v>
      </c>
      <c r="G25" s="92" t="s">
        <v>19</v>
      </c>
      <c r="H25" s="92" t="s">
        <v>20</v>
      </c>
      <c r="I25" s="87" t="s">
        <v>147</v>
      </c>
      <c r="J25" s="87" t="s">
        <v>149</v>
      </c>
      <c r="K25" s="91">
        <f>K26</f>
        <v>1486823.19</v>
      </c>
      <c r="L25" s="91">
        <f>L26</f>
        <v>1486823.19</v>
      </c>
      <c r="M25" s="91">
        <f t="shared" si="1"/>
        <v>100</v>
      </c>
    </row>
    <row r="26" spans="2:13" ht="34.5" customHeight="1" x14ac:dyDescent="0.25">
      <c r="B26" s="27" t="s">
        <v>154</v>
      </c>
      <c r="C26" s="90">
        <v>610</v>
      </c>
      <c r="D26" s="92" t="s">
        <v>20</v>
      </c>
      <c r="E26" s="92" t="s">
        <v>63</v>
      </c>
      <c r="F26" s="92" t="s">
        <v>142</v>
      </c>
      <c r="G26" s="92" t="s">
        <v>19</v>
      </c>
      <c r="H26" s="92" t="s">
        <v>20</v>
      </c>
      <c r="I26" s="87" t="s">
        <v>147</v>
      </c>
      <c r="J26" s="87" t="s">
        <v>68</v>
      </c>
      <c r="K26" s="91">
        <v>1486823.19</v>
      </c>
      <c r="L26" s="91">
        <f>K26</f>
        <v>1486823.19</v>
      </c>
      <c r="M26" s="91">
        <f t="shared" si="1"/>
        <v>100</v>
      </c>
    </row>
    <row r="27" spans="2:13" ht="30" x14ac:dyDescent="0.25">
      <c r="B27" s="25" t="s">
        <v>155</v>
      </c>
      <c r="C27" s="90">
        <v>610</v>
      </c>
      <c r="D27" s="92" t="s">
        <v>20</v>
      </c>
      <c r="E27" s="92" t="s">
        <v>63</v>
      </c>
      <c r="F27" s="92" t="s">
        <v>142</v>
      </c>
      <c r="G27" s="92" t="s">
        <v>19</v>
      </c>
      <c r="H27" s="92" t="s">
        <v>20</v>
      </c>
      <c r="I27" s="87" t="s">
        <v>147</v>
      </c>
      <c r="J27" s="87" t="s">
        <v>159</v>
      </c>
      <c r="K27" s="91">
        <f>K28</f>
        <v>164476.01999999999</v>
      </c>
      <c r="L27" s="91">
        <f>L28</f>
        <v>164476.01999999999</v>
      </c>
      <c r="M27" s="91">
        <f t="shared" si="1"/>
        <v>100</v>
      </c>
    </row>
    <row r="28" spans="2:13" ht="34.5" customHeight="1" x14ac:dyDescent="0.25">
      <c r="B28" s="25" t="s">
        <v>156</v>
      </c>
      <c r="C28" s="90">
        <v>610</v>
      </c>
      <c r="D28" s="92" t="s">
        <v>20</v>
      </c>
      <c r="E28" s="92" t="s">
        <v>63</v>
      </c>
      <c r="F28" s="92" t="s">
        <v>142</v>
      </c>
      <c r="G28" s="92" t="s">
        <v>19</v>
      </c>
      <c r="H28" s="92" t="s">
        <v>20</v>
      </c>
      <c r="I28" s="87" t="s">
        <v>147</v>
      </c>
      <c r="J28" s="87" t="s">
        <v>35</v>
      </c>
      <c r="K28" s="91">
        <v>164476.01999999999</v>
      </c>
      <c r="L28" s="91">
        <f>K28</f>
        <v>164476.01999999999</v>
      </c>
      <c r="M28" s="91">
        <f t="shared" si="1"/>
        <v>100</v>
      </c>
    </row>
    <row r="29" spans="2:13" x14ac:dyDescent="0.25">
      <c r="B29" s="25" t="s">
        <v>157</v>
      </c>
      <c r="C29" s="90">
        <v>610</v>
      </c>
      <c r="D29" s="92" t="s">
        <v>20</v>
      </c>
      <c r="E29" s="92" t="s">
        <v>63</v>
      </c>
      <c r="F29" s="92" t="s">
        <v>142</v>
      </c>
      <c r="G29" s="92" t="s">
        <v>19</v>
      </c>
      <c r="H29" s="92" t="s">
        <v>20</v>
      </c>
      <c r="I29" s="87" t="s">
        <v>147</v>
      </c>
      <c r="J29" s="87" t="s">
        <v>160</v>
      </c>
      <c r="K29" s="91">
        <f>K30</f>
        <v>2837</v>
      </c>
      <c r="L29" s="91">
        <f>L30</f>
        <v>2837</v>
      </c>
      <c r="M29" s="91">
        <v>0</v>
      </c>
    </row>
    <row r="30" spans="2:13" x14ac:dyDescent="0.25">
      <c r="B30" s="25" t="s">
        <v>158</v>
      </c>
      <c r="C30" s="90">
        <v>610</v>
      </c>
      <c r="D30" s="92" t="s">
        <v>20</v>
      </c>
      <c r="E30" s="92" t="s">
        <v>63</v>
      </c>
      <c r="F30" s="92" t="s">
        <v>142</v>
      </c>
      <c r="G30" s="92" t="s">
        <v>19</v>
      </c>
      <c r="H30" s="92" t="s">
        <v>20</v>
      </c>
      <c r="I30" s="87" t="s">
        <v>147</v>
      </c>
      <c r="J30" s="87" t="s">
        <v>161</v>
      </c>
      <c r="K30" s="91">
        <v>2837</v>
      </c>
      <c r="L30" s="91">
        <f>K30</f>
        <v>2837</v>
      </c>
      <c r="M30" s="91">
        <v>0</v>
      </c>
    </row>
    <row r="31" spans="2:13" x14ac:dyDescent="0.25">
      <c r="B31" s="26" t="s">
        <v>162</v>
      </c>
      <c r="C31" s="90">
        <v>610</v>
      </c>
      <c r="D31" s="92" t="s">
        <v>20</v>
      </c>
      <c r="E31" s="92" t="s">
        <v>66</v>
      </c>
      <c r="F31" s="92"/>
      <c r="G31" s="92"/>
      <c r="H31" s="92"/>
      <c r="I31" s="87"/>
      <c r="J31" s="87"/>
      <c r="K31" s="91">
        <f t="shared" ref="K31:K36" si="4">K32</f>
        <v>0</v>
      </c>
      <c r="L31" s="91" t="s">
        <v>163</v>
      </c>
      <c r="M31" s="91" t="e">
        <f t="shared" si="1"/>
        <v>#DIV/0!</v>
      </c>
    </row>
    <row r="32" spans="2:13" x14ac:dyDescent="0.25">
      <c r="B32" s="25" t="s">
        <v>141</v>
      </c>
      <c r="C32" s="90">
        <v>610</v>
      </c>
      <c r="D32" s="92" t="s">
        <v>20</v>
      </c>
      <c r="E32" s="92" t="s">
        <v>66</v>
      </c>
      <c r="F32" s="92" t="s">
        <v>142</v>
      </c>
      <c r="G32" s="92" t="s">
        <v>143</v>
      </c>
      <c r="H32" s="92" t="s">
        <v>15</v>
      </c>
      <c r="I32" s="87" t="s">
        <v>144</v>
      </c>
      <c r="J32" s="87"/>
      <c r="K32" s="91">
        <f t="shared" si="4"/>
        <v>0</v>
      </c>
      <c r="L32" s="91" t="s">
        <v>163</v>
      </c>
      <c r="M32" s="91" t="e">
        <f t="shared" si="1"/>
        <v>#DIV/0!</v>
      </c>
    </row>
    <row r="33" spans="2:13" ht="45" x14ac:dyDescent="0.25">
      <c r="B33" s="26" t="s">
        <v>145</v>
      </c>
      <c r="C33" s="90">
        <v>610</v>
      </c>
      <c r="D33" s="92" t="s">
        <v>20</v>
      </c>
      <c r="E33" s="92" t="s">
        <v>66</v>
      </c>
      <c r="F33" s="92" t="s">
        <v>142</v>
      </c>
      <c r="G33" s="92" t="s">
        <v>19</v>
      </c>
      <c r="H33" s="92" t="s">
        <v>15</v>
      </c>
      <c r="I33" s="87" t="s">
        <v>144</v>
      </c>
      <c r="J33" s="87"/>
      <c r="K33" s="91">
        <f t="shared" si="4"/>
        <v>0</v>
      </c>
      <c r="L33" s="91" t="s">
        <v>163</v>
      </c>
      <c r="M33" s="91" t="e">
        <f t="shared" si="1"/>
        <v>#DIV/0!</v>
      </c>
    </row>
    <row r="34" spans="2:13" ht="19.5" customHeight="1" x14ac:dyDescent="0.25">
      <c r="B34" s="26" t="s">
        <v>151</v>
      </c>
      <c r="C34" s="90">
        <v>610</v>
      </c>
      <c r="D34" s="92" t="s">
        <v>20</v>
      </c>
      <c r="E34" s="92" t="s">
        <v>66</v>
      </c>
      <c r="F34" s="92" t="s">
        <v>142</v>
      </c>
      <c r="G34" s="92" t="s">
        <v>19</v>
      </c>
      <c r="H34" s="92" t="s">
        <v>20</v>
      </c>
      <c r="I34" s="87" t="s">
        <v>144</v>
      </c>
      <c r="J34" s="87"/>
      <c r="K34" s="91">
        <f t="shared" si="4"/>
        <v>0</v>
      </c>
      <c r="L34" s="91" t="s">
        <v>163</v>
      </c>
      <c r="M34" s="91" t="e">
        <f t="shared" si="1"/>
        <v>#DIV/0!</v>
      </c>
    </row>
    <row r="35" spans="2:13" ht="18.75" customHeight="1" x14ac:dyDescent="0.25">
      <c r="B35" s="26" t="s">
        <v>164</v>
      </c>
      <c r="C35" s="90">
        <v>610</v>
      </c>
      <c r="D35" s="92" t="s">
        <v>20</v>
      </c>
      <c r="E35" s="92" t="s">
        <v>66</v>
      </c>
      <c r="F35" s="92" t="s">
        <v>142</v>
      </c>
      <c r="G35" s="92" t="s">
        <v>19</v>
      </c>
      <c r="H35" s="92" t="s">
        <v>20</v>
      </c>
      <c r="I35" s="87" t="s">
        <v>165</v>
      </c>
      <c r="J35" s="87"/>
      <c r="K35" s="91">
        <f t="shared" si="4"/>
        <v>0</v>
      </c>
      <c r="L35" s="91" t="s">
        <v>163</v>
      </c>
      <c r="M35" s="91" t="e">
        <f t="shared" si="1"/>
        <v>#DIV/0!</v>
      </c>
    </row>
    <row r="36" spans="2:13" x14ac:dyDescent="0.25">
      <c r="B36" s="26" t="s">
        <v>157</v>
      </c>
      <c r="C36" s="90">
        <v>610</v>
      </c>
      <c r="D36" s="92" t="s">
        <v>20</v>
      </c>
      <c r="E36" s="92" t="s">
        <v>66</v>
      </c>
      <c r="F36" s="92" t="s">
        <v>142</v>
      </c>
      <c r="G36" s="92" t="s">
        <v>19</v>
      </c>
      <c r="H36" s="92" t="s">
        <v>20</v>
      </c>
      <c r="I36" s="87" t="s">
        <v>165</v>
      </c>
      <c r="J36" s="87" t="s">
        <v>160</v>
      </c>
      <c r="K36" s="91">
        <f t="shared" si="4"/>
        <v>0</v>
      </c>
      <c r="L36" s="91" t="s">
        <v>163</v>
      </c>
      <c r="M36" s="91" t="e">
        <f t="shared" si="1"/>
        <v>#DIV/0!</v>
      </c>
    </row>
    <row r="37" spans="2:13" x14ac:dyDescent="0.25">
      <c r="B37" s="26" t="s">
        <v>166</v>
      </c>
      <c r="C37" s="90">
        <v>610</v>
      </c>
      <c r="D37" s="92" t="s">
        <v>20</v>
      </c>
      <c r="E37" s="92" t="s">
        <v>66</v>
      </c>
      <c r="F37" s="92" t="s">
        <v>142</v>
      </c>
      <c r="G37" s="92" t="s">
        <v>19</v>
      </c>
      <c r="H37" s="92" t="s">
        <v>20</v>
      </c>
      <c r="I37" s="87" t="s">
        <v>165</v>
      </c>
      <c r="J37" s="87" t="s">
        <v>167</v>
      </c>
      <c r="K37" s="91">
        <v>0</v>
      </c>
      <c r="L37" s="91" t="s">
        <v>163</v>
      </c>
      <c r="M37" s="91" t="e">
        <f t="shared" si="1"/>
        <v>#DIV/0!</v>
      </c>
    </row>
    <row r="38" spans="2:13" x14ac:dyDescent="0.25">
      <c r="B38" s="29" t="s">
        <v>113</v>
      </c>
      <c r="C38" s="90">
        <v>610</v>
      </c>
      <c r="D38" s="92" t="s">
        <v>20</v>
      </c>
      <c r="E38" s="92" t="s">
        <v>73</v>
      </c>
      <c r="F38" s="92"/>
      <c r="G38" s="92"/>
      <c r="H38" s="92"/>
      <c r="I38" s="87"/>
      <c r="J38" s="87"/>
      <c r="K38" s="91">
        <f>K39+K45</f>
        <v>1746134.47</v>
      </c>
      <c r="L38" s="91">
        <f>L39+L45</f>
        <v>1746134.47</v>
      </c>
      <c r="M38" s="91">
        <f t="shared" si="1"/>
        <v>100</v>
      </c>
    </row>
    <row r="39" spans="2:13" s="46" customFormat="1" x14ac:dyDescent="0.25">
      <c r="B39" s="25" t="s">
        <v>168</v>
      </c>
      <c r="C39" s="90">
        <v>610</v>
      </c>
      <c r="D39" s="92" t="s">
        <v>20</v>
      </c>
      <c r="E39" s="92" t="s">
        <v>73</v>
      </c>
      <c r="F39" s="92" t="s">
        <v>241</v>
      </c>
      <c r="G39" s="92" t="s">
        <v>143</v>
      </c>
      <c r="H39" s="92" t="s">
        <v>15</v>
      </c>
      <c r="I39" s="87" t="s">
        <v>144</v>
      </c>
      <c r="J39" s="87"/>
      <c r="K39" s="121">
        <f t="shared" ref="K39:L43" si="5">K40</f>
        <v>0</v>
      </c>
      <c r="L39" s="121">
        <f t="shared" si="5"/>
        <v>0</v>
      </c>
      <c r="M39" s="121" t="e">
        <f t="shared" si="1"/>
        <v>#DIV/0!</v>
      </c>
    </row>
    <row r="40" spans="2:13" s="46" customFormat="1" ht="28.5" customHeight="1" x14ac:dyDescent="0.25">
      <c r="B40" s="25" t="s">
        <v>169</v>
      </c>
      <c r="C40" s="90">
        <v>610</v>
      </c>
      <c r="D40" s="92" t="s">
        <v>20</v>
      </c>
      <c r="E40" s="92" t="s">
        <v>73</v>
      </c>
      <c r="F40" s="92" t="s">
        <v>241</v>
      </c>
      <c r="G40" s="92" t="s">
        <v>143</v>
      </c>
      <c r="H40" s="92" t="s">
        <v>15</v>
      </c>
      <c r="I40" s="87" t="s">
        <v>144</v>
      </c>
      <c r="J40" s="87"/>
      <c r="K40" s="121">
        <f t="shared" si="5"/>
        <v>0</v>
      </c>
      <c r="L40" s="121">
        <f t="shared" si="5"/>
        <v>0</v>
      </c>
      <c r="M40" s="121" t="e">
        <f t="shared" si="1"/>
        <v>#DIV/0!</v>
      </c>
    </row>
    <row r="41" spans="2:13" s="46" customFormat="1" x14ac:dyDescent="0.25">
      <c r="B41" s="25" t="s">
        <v>151</v>
      </c>
      <c r="C41" s="90">
        <v>610</v>
      </c>
      <c r="D41" s="92" t="s">
        <v>20</v>
      </c>
      <c r="E41" s="92" t="s">
        <v>73</v>
      </c>
      <c r="F41" s="92" t="s">
        <v>241</v>
      </c>
      <c r="G41" s="92" t="s">
        <v>143</v>
      </c>
      <c r="H41" s="92" t="s">
        <v>20</v>
      </c>
      <c r="I41" s="87" t="s">
        <v>144</v>
      </c>
      <c r="J41" s="87"/>
      <c r="K41" s="121">
        <f t="shared" si="5"/>
        <v>0</v>
      </c>
      <c r="L41" s="121">
        <f t="shared" si="5"/>
        <v>0</v>
      </c>
      <c r="M41" s="121" t="e">
        <f t="shared" si="1"/>
        <v>#DIV/0!</v>
      </c>
    </row>
    <row r="42" spans="2:13" s="46" customFormat="1" x14ac:dyDescent="0.25">
      <c r="B42" s="25" t="s">
        <v>170</v>
      </c>
      <c r="C42" s="90">
        <v>610</v>
      </c>
      <c r="D42" s="92" t="s">
        <v>20</v>
      </c>
      <c r="E42" s="92" t="s">
        <v>73</v>
      </c>
      <c r="F42" s="92" t="s">
        <v>241</v>
      </c>
      <c r="G42" s="92" t="s">
        <v>143</v>
      </c>
      <c r="H42" s="92" t="s">
        <v>20</v>
      </c>
      <c r="I42" s="87" t="s">
        <v>171</v>
      </c>
      <c r="J42" s="87"/>
      <c r="K42" s="121">
        <f t="shared" si="5"/>
        <v>0</v>
      </c>
      <c r="L42" s="121">
        <f t="shared" si="5"/>
        <v>0</v>
      </c>
      <c r="M42" s="121" t="e">
        <f t="shared" si="1"/>
        <v>#DIV/0!</v>
      </c>
    </row>
    <row r="43" spans="2:13" s="46" customFormat="1" ht="30" x14ac:dyDescent="0.25">
      <c r="B43" s="25" t="s">
        <v>155</v>
      </c>
      <c r="C43" s="90">
        <v>610</v>
      </c>
      <c r="D43" s="92" t="s">
        <v>20</v>
      </c>
      <c r="E43" s="92" t="s">
        <v>73</v>
      </c>
      <c r="F43" s="92" t="s">
        <v>241</v>
      </c>
      <c r="G43" s="92" t="s">
        <v>143</v>
      </c>
      <c r="H43" s="92" t="s">
        <v>20</v>
      </c>
      <c r="I43" s="87" t="s">
        <v>171</v>
      </c>
      <c r="J43" s="87" t="s">
        <v>159</v>
      </c>
      <c r="K43" s="121">
        <f t="shared" si="5"/>
        <v>0</v>
      </c>
      <c r="L43" s="121">
        <f t="shared" si="5"/>
        <v>0</v>
      </c>
      <c r="M43" s="121" t="e">
        <f t="shared" si="1"/>
        <v>#DIV/0!</v>
      </c>
    </row>
    <row r="44" spans="2:13" s="46" customFormat="1" ht="30" x14ac:dyDescent="0.25">
      <c r="B44" s="27" t="s">
        <v>156</v>
      </c>
      <c r="C44" s="90">
        <v>610</v>
      </c>
      <c r="D44" s="92" t="s">
        <v>20</v>
      </c>
      <c r="E44" s="92" t="s">
        <v>73</v>
      </c>
      <c r="F44" s="92" t="s">
        <v>241</v>
      </c>
      <c r="G44" s="92" t="s">
        <v>143</v>
      </c>
      <c r="H44" s="92" t="s">
        <v>20</v>
      </c>
      <c r="I44" s="87" t="s">
        <v>171</v>
      </c>
      <c r="J44" s="87" t="s">
        <v>35</v>
      </c>
      <c r="K44" s="121">
        <v>0</v>
      </c>
      <c r="L44" s="121">
        <v>0</v>
      </c>
      <c r="M44" s="121" t="e">
        <f t="shared" si="1"/>
        <v>#DIV/0!</v>
      </c>
    </row>
    <row r="45" spans="2:13" x14ac:dyDescent="0.25">
      <c r="B45" s="25" t="s">
        <v>168</v>
      </c>
      <c r="C45" s="90">
        <v>610</v>
      </c>
      <c r="D45" s="92" t="s">
        <v>20</v>
      </c>
      <c r="E45" s="92" t="s">
        <v>73</v>
      </c>
      <c r="F45" s="92" t="s">
        <v>142</v>
      </c>
      <c r="G45" s="92" t="s">
        <v>143</v>
      </c>
      <c r="H45" s="92" t="s">
        <v>15</v>
      </c>
      <c r="I45" s="87" t="s">
        <v>144</v>
      </c>
      <c r="J45" s="87"/>
      <c r="K45" s="91">
        <f>K46</f>
        <v>1746134.47</v>
      </c>
      <c r="L45" s="91">
        <f>L46</f>
        <v>1746134.47</v>
      </c>
      <c r="M45" s="91">
        <f t="shared" si="1"/>
        <v>100</v>
      </c>
    </row>
    <row r="46" spans="2:13" ht="45" x14ac:dyDescent="0.25">
      <c r="B46" s="25" t="s">
        <v>169</v>
      </c>
      <c r="C46" s="90">
        <v>610</v>
      </c>
      <c r="D46" s="92" t="s">
        <v>20</v>
      </c>
      <c r="E46" s="92" t="s">
        <v>73</v>
      </c>
      <c r="F46" s="92" t="s">
        <v>142</v>
      </c>
      <c r="G46" s="92" t="s">
        <v>19</v>
      </c>
      <c r="H46" s="92" t="s">
        <v>15</v>
      </c>
      <c r="I46" s="87" t="s">
        <v>144</v>
      </c>
      <c r="J46" s="87"/>
      <c r="K46" s="91">
        <f>K47</f>
        <v>1746134.47</v>
      </c>
      <c r="L46" s="91">
        <f>L47</f>
        <v>1746134.47</v>
      </c>
      <c r="M46" s="91" t="e">
        <f t="shared" ref="M46" si="6">M47+M50</f>
        <v>#DIV/0!</v>
      </c>
    </row>
    <row r="47" spans="2:13" ht="18.75" customHeight="1" x14ac:dyDescent="0.25">
      <c r="B47" s="25" t="s">
        <v>151</v>
      </c>
      <c r="C47" s="90">
        <v>610</v>
      </c>
      <c r="D47" s="92" t="s">
        <v>20</v>
      </c>
      <c r="E47" s="92" t="s">
        <v>73</v>
      </c>
      <c r="F47" s="92" t="s">
        <v>142</v>
      </c>
      <c r="G47" s="92" t="s">
        <v>19</v>
      </c>
      <c r="H47" s="92" t="s">
        <v>20</v>
      </c>
      <c r="I47" s="87" t="s">
        <v>144</v>
      </c>
      <c r="J47" s="87"/>
      <c r="K47" s="91">
        <f>K48+K53</f>
        <v>1746134.47</v>
      </c>
      <c r="L47" s="91">
        <f>K47</f>
        <v>1746134.47</v>
      </c>
      <c r="M47" s="91" t="e">
        <f>M48+M53</f>
        <v>#DIV/0!</v>
      </c>
    </row>
    <row r="48" spans="2:13" ht="18" customHeight="1" x14ac:dyDescent="0.25">
      <c r="B48" s="25" t="s">
        <v>170</v>
      </c>
      <c r="C48" s="90">
        <v>610</v>
      </c>
      <c r="D48" s="92" t="s">
        <v>20</v>
      </c>
      <c r="E48" s="92" t="s">
        <v>73</v>
      </c>
      <c r="F48" s="92" t="s">
        <v>142</v>
      </c>
      <c r="G48" s="92" t="s">
        <v>19</v>
      </c>
      <c r="H48" s="92" t="s">
        <v>20</v>
      </c>
      <c r="I48" s="87" t="s">
        <v>171</v>
      </c>
      <c r="J48" s="87"/>
      <c r="K48" s="91">
        <f>K49+K51</f>
        <v>0</v>
      </c>
      <c r="L48" s="91">
        <f>L49</f>
        <v>0</v>
      </c>
      <c r="M48" s="91" t="e">
        <f t="shared" si="1"/>
        <v>#DIV/0!</v>
      </c>
    </row>
    <row r="49" spans="2:14" ht="30" x14ac:dyDescent="0.25">
      <c r="B49" s="25" t="s">
        <v>155</v>
      </c>
      <c r="C49" s="90">
        <v>610</v>
      </c>
      <c r="D49" s="92" t="s">
        <v>20</v>
      </c>
      <c r="E49" s="92" t="s">
        <v>73</v>
      </c>
      <c r="F49" s="92" t="s">
        <v>142</v>
      </c>
      <c r="G49" s="92" t="s">
        <v>19</v>
      </c>
      <c r="H49" s="92" t="s">
        <v>20</v>
      </c>
      <c r="I49" s="87" t="s">
        <v>171</v>
      </c>
      <c r="J49" s="87" t="s">
        <v>159</v>
      </c>
      <c r="K49" s="91">
        <f>K50</f>
        <v>0</v>
      </c>
      <c r="L49" s="91">
        <f>L50</f>
        <v>0</v>
      </c>
      <c r="M49" s="91" t="e">
        <f t="shared" si="1"/>
        <v>#DIV/0!</v>
      </c>
    </row>
    <row r="50" spans="2:14" ht="33" customHeight="1" x14ac:dyDescent="0.25">
      <c r="B50" s="27" t="s">
        <v>156</v>
      </c>
      <c r="C50" s="90">
        <v>610</v>
      </c>
      <c r="D50" s="92" t="s">
        <v>20</v>
      </c>
      <c r="E50" s="92" t="s">
        <v>73</v>
      </c>
      <c r="F50" s="92" t="s">
        <v>142</v>
      </c>
      <c r="G50" s="92" t="s">
        <v>19</v>
      </c>
      <c r="H50" s="92" t="s">
        <v>20</v>
      </c>
      <c r="I50" s="87" t="s">
        <v>171</v>
      </c>
      <c r="J50" s="87" t="s">
        <v>35</v>
      </c>
      <c r="K50" s="91"/>
      <c r="L50" s="91"/>
      <c r="M50" s="91" t="e">
        <f t="shared" si="1"/>
        <v>#DIV/0!</v>
      </c>
    </row>
    <row r="51" spans="2:14" s="46" customFormat="1" ht="33" customHeight="1" x14ac:dyDescent="0.25">
      <c r="B51" s="27" t="s">
        <v>246</v>
      </c>
      <c r="C51" s="90">
        <v>610</v>
      </c>
      <c r="D51" s="92" t="s">
        <v>20</v>
      </c>
      <c r="E51" s="92" t="s">
        <v>73</v>
      </c>
      <c r="F51" s="92" t="s">
        <v>142</v>
      </c>
      <c r="G51" s="92" t="s">
        <v>19</v>
      </c>
      <c r="H51" s="92" t="s">
        <v>20</v>
      </c>
      <c r="I51" s="87" t="s">
        <v>171</v>
      </c>
      <c r="J51" s="87" t="s">
        <v>160</v>
      </c>
      <c r="K51" s="91">
        <f>K52</f>
        <v>0</v>
      </c>
      <c r="L51" s="91">
        <f t="shared" ref="L51:M51" si="7">L52</f>
        <v>0</v>
      </c>
      <c r="M51" s="91">
        <f t="shared" si="7"/>
        <v>0</v>
      </c>
    </row>
    <row r="52" spans="2:14" s="46" customFormat="1" ht="18.75" customHeight="1" x14ac:dyDescent="0.25">
      <c r="B52" s="27" t="s">
        <v>247</v>
      </c>
      <c r="C52" s="90">
        <v>610</v>
      </c>
      <c r="D52" s="92" t="s">
        <v>20</v>
      </c>
      <c r="E52" s="92" t="s">
        <v>73</v>
      </c>
      <c r="F52" s="92" t="s">
        <v>142</v>
      </c>
      <c r="G52" s="92" t="s">
        <v>19</v>
      </c>
      <c r="H52" s="92" t="s">
        <v>20</v>
      </c>
      <c r="I52" s="87" t="s">
        <v>171</v>
      </c>
      <c r="J52" s="87" t="s">
        <v>161</v>
      </c>
      <c r="K52" s="91"/>
      <c r="L52" s="91"/>
      <c r="M52" s="91">
        <v>0</v>
      </c>
    </row>
    <row r="53" spans="2:14" ht="18.75" customHeight="1" x14ac:dyDescent="0.25">
      <c r="B53" s="25" t="s">
        <v>172</v>
      </c>
      <c r="C53" s="90">
        <v>610</v>
      </c>
      <c r="D53" s="92" t="s">
        <v>20</v>
      </c>
      <c r="E53" s="92" t="s">
        <v>73</v>
      </c>
      <c r="F53" s="92" t="s">
        <v>142</v>
      </c>
      <c r="G53" s="92" t="s">
        <v>19</v>
      </c>
      <c r="H53" s="92" t="s">
        <v>20</v>
      </c>
      <c r="I53" s="87" t="s">
        <v>176</v>
      </c>
      <c r="J53" s="87"/>
      <c r="K53" s="91">
        <f>K54+K56+K58</f>
        <v>1746134.47</v>
      </c>
      <c r="L53" s="91">
        <f>L54+L56+L58</f>
        <v>1746134.47</v>
      </c>
      <c r="M53" s="91">
        <f t="shared" ref="M53:N53" si="8">M54+M56+M58</f>
        <v>300</v>
      </c>
      <c r="N53" s="47">
        <f t="shared" si="8"/>
        <v>0</v>
      </c>
    </row>
    <row r="54" spans="2:14" ht="62.25" customHeight="1" x14ac:dyDescent="0.25">
      <c r="B54" s="25" t="s">
        <v>173</v>
      </c>
      <c r="C54" s="90">
        <v>610</v>
      </c>
      <c r="D54" s="92" t="s">
        <v>20</v>
      </c>
      <c r="E54" s="92" t="s">
        <v>73</v>
      </c>
      <c r="F54" s="92" t="s">
        <v>142</v>
      </c>
      <c r="G54" s="92" t="s">
        <v>19</v>
      </c>
      <c r="H54" s="92" t="s">
        <v>20</v>
      </c>
      <c r="I54" s="87" t="s">
        <v>176</v>
      </c>
      <c r="J54" s="87" t="s">
        <v>149</v>
      </c>
      <c r="K54" s="91">
        <f>K55</f>
        <v>1233074.27</v>
      </c>
      <c r="L54" s="91">
        <f>L55</f>
        <v>1233074.27</v>
      </c>
      <c r="M54" s="91">
        <f t="shared" si="1"/>
        <v>100</v>
      </c>
    </row>
    <row r="55" spans="2:14" ht="20.25" customHeight="1" x14ac:dyDescent="0.25">
      <c r="B55" s="25" t="s">
        <v>174</v>
      </c>
      <c r="C55" s="90">
        <v>610</v>
      </c>
      <c r="D55" s="92" t="s">
        <v>20</v>
      </c>
      <c r="E55" s="92" t="s">
        <v>73</v>
      </c>
      <c r="F55" s="92" t="s">
        <v>142</v>
      </c>
      <c r="G55" s="92" t="s">
        <v>19</v>
      </c>
      <c r="H55" s="92" t="s">
        <v>20</v>
      </c>
      <c r="I55" s="87" t="s">
        <v>176</v>
      </c>
      <c r="J55" s="87" t="s">
        <v>22</v>
      </c>
      <c r="K55" s="91">
        <v>1233074.27</v>
      </c>
      <c r="L55" s="91">
        <f>K55</f>
        <v>1233074.27</v>
      </c>
      <c r="M55" s="91">
        <f t="shared" si="1"/>
        <v>100</v>
      </c>
    </row>
    <row r="56" spans="2:14" ht="30" x14ac:dyDescent="0.25">
      <c r="B56" s="25" t="s">
        <v>155</v>
      </c>
      <c r="C56" s="90">
        <v>610</v>
      </c>
      <c r="D56" s="92" t="s">
        <v>20</v>
      </c>
      <c r="E56" s="92" t="s">
        <v>73</v>
      </c>
      <c r="F56" s="92" t="s">
        <v>142</v>
      </c>
      <c r="G56" s="92" t="s">
        <v>19</v>
      </c>
      <c r="H56" s="92" t="s">
        <v>20</v>
      </c>
      <c r="I56" s="87" t="s">
        <v>176</v>
      </c>
      <c r="J56" s="87" t="s">
        <v>159</v>
      </c>
      <c r="K56" s="91">
        <f>K57</f>
        <v>512810.2</v>
      </c>
      <c r="L56" s="91">
        <f>L57</f>
        <v>512810.2</v>
      </c>
      <c r="M56" s="91">
        <f t="shared" si="1"/>
        <v>100</v>
      </c>
    </row>
    <row r="57" spans="2:14" ht="33.75" customHeight="1" x14ac:dyDescent="0.25">
      <c r="B57" s="25" t="s">
        <v>156</v>
      </c>
      <c r="C57" s="90">
        <v>610</v>
      </c>
      <c r="D57" s="92" t="s">
        <v>20</v>
      </c>
      <c r="E57" s="92" t="s">
        <v>73</v>
      </c>
      <c r="F57" s="92" t="s">
        <v>142</v>
      </c>
      <c r="G57" s="92" t="s">
        <v>19</v>
      </c>
      <c r="H57" s="92" t="s">
        <v>20</v>
      </c>
      <c r="I57" s="87" t="s">
        <v>176</v>
      </c>
      <c r="J57" s="87" t="s">
        <v>35</v>
      </c>
      <c r="K57" s="91">
        <v>512810.2</v>
      </c>
      <c r="L57" s="91">
        <f>K57</f>
        <v>512810.2</v>
      </c>
      <c r="M57" s="91">
        <f t="shared" si="1"/>
        <v>100</v>
      </c>
    </row>
    <row r="58" spans="2:14" x14ac:dyDescent="0.25">
      <c r="B58" s="25" t="s">
        <v>157</v>
      </c>
      <c r="C58" s="90">
        <v>610</v>
      </c>
      <c r="D58" s="92" t="s">
        <v>20</v>
      </c>
      <c r="E58" s="92" t="s">
        <v>73</v>
      </c>
      <c r="F58" s="92" t="s">
        <v>142</v>
      </c>
      <c r="G58" s="92" t="s">
        <v>19</v>
      </c>
      <c r="H58" s="92" t="s">
        <v>20</v>
      </c>
      <c r="I58" s="87" t="s">
        <v>176</v>
      </c>
      <c r="J58" s="87" t="s">
        <v>160</v>
      </c>
      <c r="K58" s="91">
        <f>K59</f>
        <v>250</v>
      </c>
      <c r="L58" s="91">
        <f>L59</f>
        <v>250</v>
      </c>
      <c r="M58" s="91">
        <f t="shared" si="1"/>
        <v>100</v>
      </c>
    </row>
    <row r="59" spans="2:14" ht="18.75" customHeight="1" x14ac:dyDescent="0.25">
      <c r="B59" s="27" t="s">
        <v>175</v>
      </c>
      <c r="C59" s="90">
        <v>610</v>
      </c>
      <c r="D59" s="92" t="s">
        <v>20</v>
      </c>
      <c r="E59" s="92" t="s">
        <v>73</v>
      </c>
      <c r="F59" s="92" t="s">
        <v>142</v>
      </c>
      <c r="G59" s="92" t="s">
        <v>19</v>
      </c>
      <c r="H59" s="92" t="s">
        <v>20</v>
      </c>
      <c r="I59" s="87" t="s">
        <v>176</v>
      </c>
      <c r="J59" s="87" t="s">
        <v>161</v>
      </c>
      <c r="K59" s="91">
        <v>250</v>
      </c>
      <c r="L59" s="91">
        <f>K59</f>
        <v>250</v>
      </c>
      <c r="M59" s="91">
        <f t="shared" si="1"/>
        <v>100</v>
      </c>
    </row>
    <row r="60" spans="2:14" x14ac:dyDescent="0.25">
      <c r="B60" s="25" t="s">
        <v>117</v>
      </c>
      <c r="C60" s="90">
        <v>610</v>
      </c>
      <c r="D60" s="92" t="s">
        <v>21</v>
      </c>
      <c r="E60" s="92" t="s">
        <v>15</v>
      </c>
      <c r="F60" s="92"/>
      <c r="G60" s="92"/>
      <c r="H60" s="92"/>
      <c r="I60" s="87"/>
      <c r="J60" s="87"/>
      <c r="K60" s="91">
        <f t="shared" ref="K60:L66" si="9">K61</f>
        <v>111079</v>
      </c>
      <c r="L60" s="91">
        <f t="shared" si="9"/>
        <v>111079</v>
      </c>
      <c r="M60" s="91">
        <f t="shared" si="1"/>
        <v>100</v>
      </c>
    </row>
    <row r="61" spans="2:14" ht="18.75" customHeight="1" x14ac:dyDescent="0.25">
      <c r="B61" s="25" t="s">
        <v>118</v>
      </c>
      <c r="C61" s="90">
        <v>610</v>
      </c>
      <c r="D61" s="92" t="s">
        <v>21</v>
      </c>
      <c r="E61" s="92" t="s">
        <v>32</v>
      </c>
      <c r="F61" s="92"/>
      <c r="G61" s="92"/>
      <c r="H61" s="92"/>
      <c r="I61" s="87"/>
      <c r="J61" s="87"/>
      <c r="K61" s="91">
        <f t="shared" si="9"/>
        <v>111079</v>
      </c>
      <c r="L61" s="91">
        <f t="shared" si="9"/>
        <v>111079</v>
      </c>
      <c r="M61" s="91">
        <f t="shared" si="1"/>
        <v>100</v>
      </c>
    </row>
    <row r="62" spans="2:14" x14ac:dyDescent="0.25">
      <c r="B62" s="25" t="s">
        <v>141</v>
      </c>
      <c r="C62" s="90">
        <v>610</v>
      </c>
      <c r="D62" s="92" t="s">
        <v>21</v>
      </c>
      <c r="E62" s="92" t="s">
        <v>32</v>
      </c>
      <c r="F62" s="92" t="s">
        <v>142</v>
      </c>
      <c r="G62" s="92" t="s">
        <v>143</v>
      </c>
      <c r="H62" s="92" t="s">
        <v>15</v>
      </c>
      <c r="I62" s="87" t="s">
        <v>144</v>
      </c>
      <c r="J62" s="87"/>
      <c r="K62" s="91">
        <f t="shared" si="9"/>
        <v>111079</v>
      </c>
      <c r="L62" s="91">
        <f t="shared" si="9"/>
        <v>111079</v>
      </c>
      <c r="M62" s="91">
        <f t="shared" si="1"/>
        <v>100</v>
      </c>
    </row>
    <row r="63" spans="2:14" ht="45" x14ac:dyDescent="0.25">
      <c r="B63" s="25" t="s">
        <v>177</v>
      </c>
      <c r="C63" s="90">
        <v>610</v>
      </c>
      <c r="D63" s="92" t="s">
        <v>21</v>
      </c>
      <c r="E63" s="92" t="s">
        <v>32</v>
      </c>
      <c r="F63" s="92" t="s">
        <v>142</v>
      </c>
      <c r="G63" s="92" t="s">
        <v>19</v>
      </c>
      <c r="H63" s="92" t="s">
        <v>15</v>
      </c>
      <c r="I63" s="87" t="s">
        <v>144</v>
      </c>
      <c r="J63" s="87"/>
      <c r="K63" s="91">
        <f t="shared" si="9"/>
        <v>111079</v>
      </c>
      <c r="L63" s="91">
        <f t="shared" si="9"/>
        <v>111079</v>
      </c>
      <c r="M63" s="91">
        <f t="shared" si="1"/>
        <v>100</v>
      </c>
    </row>
    <row r="64" spans="2:14" ht="22.5" customHeight="1" x14ac:dyDescent="0.25">
      <c r="B64" s="25" t="s">
        <v>178</v>
      </c>
      <c r="C64" s="90">
        <v>610</v>
      </c>
      <c r="D64" s="92" t="s">
        <v>21</v>
      </c>
      <c r="E64" s="92" t="s">
        <v>32</v>
      </c>
      <c r="F64" s="92" t="s">
        <v>142</v>
      </c>
      <c r="G64" s="92" t="s">
        <v>19</v>
      </c>
      <c r="H64" s="92" t="s">
        <v>21</v>
      </c>
      <c r="I64" s="87" t="s">
        <v>144</v>
      </c>
      <c r="J64" s="87"/>
      <c r="K64" s="91">
        <f t="shared" si="9"/>
        <v>111079</v>
      </c>
      <c r="L64" s="91">
        <f t="shared" si="9"/>
        <v>111079</v>
      </c>
      <c r="M64" s="91">
        <f t="shared" si="1"/>
        <v>100</v>
      </c>
    </row>
    <row r="65" spans="2:13" ht="35.25" customHeight="1" x14ac:dyDescent="0.25">
      <c r="B65" s="25" t="s">
        <v>179</v>
      </c>
      <c r="C65" s="90">
        <v>610</v>
      </c>
      <c r="D65" s="92" t="s">
        <v>21</v>
      </c>
      <c r="E65" s="92" t="s">
        <v>32</v>
      </c>
      <c r="F65" s="92" t="s">
        <v>142</v>
      </c>
      <c r="G65" s="92" t="s">
        <v>19</v>
      </c>
      <c r="H65" s="92" t="s">
        <v>21</v>
      </c>
      <c r="I65" s="87" t="s">
        <v>181</v>
      </c>
      <c r="J65" s="87"/>
      <c r="K65" s="91">
        <f t="shared" si="9"/>
        <v>111079</v>
      </c>
      <c r="L65" s="91">
        <f t="shared" si="9"/>
        <v>111079</v>
      </c>
      <c r="M65" s="91">
        <f t="shared" si="1"/>
        <v>100</v>
      </c>
    </row>
    <row r="66" spans="2:13" ht="63" customHeight="1" x14ac:dyDescent="0.25">
      <c r="B66" s="25" t="s">
        <v>173</v>
      </c>
      <c r="C66" s="90">
        <v>610</v>
      </c>
      <c r="D66" s="92" t="s">
        <v>21</v>
      </c>
      <c r="E66" s="92" t="s">
        <v>32</v>
      </c>
      <c r="F66" s="92" t="s">
        <v>142</v>
      </c>
      <c r="G66" s="92" t="s">
        <v>19</v>
      </c>
      <c r="H66" s="92" t="s">
        <v>21</v>
      </c>
      <c r="I66" s="87" t="s">
        <v>181</v>
      </c>
      <c r="J66" s="87" t="s">
        <v>149</v>
      </c>
      <c r="K66" s="91">
        <f t="shared" si="9"/>
        <v>111079</v>
      </c>
      <c r="L66" s="91">
        <f t="shared" si="9"/>
        <v>111079</v>
      </c>
      <c r="M66" s="91">
        <f t="shared" si="1"/>
        <v>100</v>
      </c>
    </row>
    <row r="67" spans="2:13" ht="30" x14ac:dyDescent="0.25">
      <c r="B67" s="27" t="s">
        <v>180</v>
      </c>
      <c r="C67" s="90">
        <v>610</v>
      </c>
      <c r="D67" s="92" t="s">
        <v>21</v>
      </c>
      <c r="E67" s="92" t="s">
        <v>32</v>
      </c>
      <c r="F67" s="92" t="s">
        <v>142</v>
      </c>
      <c r="G67" s="92" t="s">
        <v>19</v>
      </c>
      <c r="H67" s="92" t="s">
        <v>21</v>
      </c>
      <c r="I67" s="87" t="s">
        <v>181</v>
      </c>
      <c r="J67" s="87" t="s">
        <v>68</v>
      </c>
      <c r="K67" s="91">
        <v>111079</v>
      </c>
      <c r="L67" s="91">
        <f>K67</f>
        <v>111079</v>
      </c>
      <c r="M67" s="91">
        <f t="shared" si="1"/>
        <v>100</v>
      </c>
    </row>
    <row r="68" spans="2:13" ht="33.75" customHeight="1" x14ac:dyDescent="0.25">
      <c r="B68" s="34" t="s">
        <v>185</v>
      </c>
      <c r="C68" s="90">
        <v>610</v>
      </c>
      <c r="D68" s="92" t="s">
        <v>32</v>
      </c>
      <c r="E68" s="92" t="s">
        <v>15</v>
      </c>
      <c r="F68" s="92"/>
      <c r="G68" s="92"/>
      <c r="H68" s="92"/>
      <c r="I68" s="87"/>
      <c r="J68" s="87"/>
      <c r="K68" s="91">
        <f>K69</f>
        <v>11620</v>
      </c>
      <c r="L68" s="91">
        <f>L69</f>
        <v>11620</v>
      </c>
      <c r="M68" s="91">
        <f t="shared" si="1"/>
        <v>100</v>
      </c>
    </row>
    <row r="69" spans="2:13" x14ac:dyDescent="0.25">
      <c r="B69" s="28" t="s">
        <v>121</v>
      </c>
      <c r="C69" s="90">
        <v>610</v>
      </c>
      <c r="D69" s="92" t="s">
        <v>32</v>
      </c>
      <c r="E69" s="92" t="s">
        <v>54</v>
      </c>
      <c r="F69" s="92"/>
      <c r="G69" s="92"/>
      <c r="H69" s="92"/>
      <c r="I69" s="87"/>
      <c r="J69" s="87"/>
      <c r="K69" s="91">
        <f t="shared" ref="K69:L74" si="10">K70</f>
        <v>11620</v>
      </c>
      <c r="L69" s="91">
        <f t="shared" si="10"/>
        <v>11620</v>
      </c>
      <c r="M69" s="91">
        <f t="shared" si="1"/>
        <v>100</v>
      </c>
    </row>
    <row r="70" spans="2:13" ht="32.25" customHeight="1" x14ac:dyDescent="0.25">
      <c r="B70" s="28" t="s">
        <v>199</v>
      </c>
      <c r="C70" s="90">
        <v>610</v>
      </c>
      <c r="D70" s="92" t="s">
        <v>32</v>
      </c>
      <c r="E70" s="92" t="s">
        <v>54</v>
      </c>
      <c r="F70" s="92" t="s">
        <v>142</v>
      </c>
      <c r="G70" s="92" t="s">
        <v>143</v>
      </c>
      <c r="H70" s="92" t="s">
        <v>15</v>
      </c>
      <c r="I70" s="87" t="s">
        <v>144</v>
      </c>
      <c r="J70" s="87"/>
      <c r="K70" s="91">
        <f t="shared" si="10"/>
        <v>11620</v>
      </c>
      <c r="L70" s="91">
        <f t="shared" si="10"/>
        <v>11620</v>
      </c>
      <c r="M70" s="91">
        <f t="shared" si="1"/>
        <v>100</v>
      </c>
    </row>
    <row r="71" spans="2:13" ht="33" customHeight="1" x14ac:dyDescent="0.25">
      <c r="B71" s="28" t="s">
        <v>234</v>
      </c>
      <c r="C71" s="90">
        <v>610</v>
      </c>
      <c r="D71" s="92" t="s">
        <v>32</v>
      </c>
      <c r="E71" s="92" t="s">
        <v>54</v>
      </c>
      <c r="F71" s="92" t="s">
        <v>142</v>
      </c>
      <c r="G71" s="92" t="s">
        <v>19</v>
      </c>
      <c r="H71" s="92" t="s">
        <v>15</v>
      </c>
      <c r="I71" s="87" t="s">
        <v>144</v>
      </c>
      <c r="J71" s="87"/>
      <c r="K71" s="91">
        <f t="shared" si="10"/>
        <v>11620</v>
      </c>
      <c r="L71" s="91">
        <f t="shared" si="10"/>
        <v>11620</v>
      </c>
      <c r="M71" s="91">
        <f t="shared" si="1"/>
        <v>100</v>
      </c>
    </row>
    <row r="72" spans="2:13" ht="18.75" customHeight="1" x14ac:dyDescent="0.25">
      <c r="B72" s="28" t="s">
        <v>182</v>
      </c>
      <c r="C72" s="90">
        <v>610</v>
      </c>
      <c r="D72" s="92" t="s">
        <v>32</v>
      </c>
      <c r="E72" s="92" t="s">
        <v>54</v>
      </c>
      <c r="F72" s="92" t="s">
        <v>142</v>
      </c>
      <c r="G72" s="92" t="s">
        <v>19</v>
      </c>
      <c r="H72" s="92" t="s">
        <v>32</v>
      </c>
      <c r="I72" s="87" t="s">
        <v>144</v>
      </c>
      <c r="J72" s="87"/>
      <c r="K72" s="91">
        <f t="shared" si="10"/>
        <v>11620</v>
      </c>
      <c r="L72" s="91">
        <f t="shared" si="10"/>
        <v>11620</v>
      </c>
      <c r="M72" s="91">
        <f t="shared" si="1"/>
        <v>100</v>
      </c>
    </row>
    <row r="73" spans="2:13" ht="18.75" customHeight="1" x14ac:dyDescent="0.25">
      <c r="B73" s="28" t="s">
        <v>182</v>
      </c>
      <c r="C73" s="90">
        <v>610</v>
      </c>
      <c r="D73" s="92" t="s">
        <v>32</v>
      </c>
      <c r="E73" s="92" t="s">
        <v>54</v>
      </c>
      <c r="F73" s="92" t="s">
        <v>142</v>
      </c>
      <c r="G73" s="92" t="s">
        <v>19</v>
      </c>
      <c r="H73" s="92" t="s">
        <v>32</v>
      </c>
      <c r="I73" s="87" t="s">
        <v>176</v>
      </c>
      <c r="J73" s="87"/>
      <c r="K73" s="91">
        <f t="shared" si="10"/>
        <v>11620</v>
      </c>
      <c r="L73" s="91">
        <f t="shared" si="10"/>
        <v>11620</v>
      </c>
      <c r="M73" s="91">
        <f t="shared" si="1"/>
        <v>100</v>
      </c>
    </row>
    <row r="74" spans="2:13" x14ac:dyDescent="0.25">
      <c r="B74" s="30" t="s">
        <v>235</v>
      </c>
      <c r="C74" s="90">
        <v>610</v>
      </c>
      <c r="D74" s="92" t="s">
        <v>32</v>
      </c>
      <c r="E74" s="92" t="s">
        <v>54</v>
      </c>
      <c r="F74" s="92" t="s">
        <v>142</v>
      </c>
      <c r="G74" s="92" t="s">
        <v>19</v>
      </c>
      <c r="H74" s="92" t="s">
        <v>32</v>
      </c>
      <c r="I74" s="87" t="s">
        <v>176</v>
      </c>
      <c r="J74" s="87" t="s">
        <v>159</v>
      </c>
      <c r="K74" s="91">
        <f t="shared" si="10"/>
        <v>11620</v>
      </c>
      <c r="L74" s="91">
        <f t="shared" si="10"/>
        <v>11620</v>
      </c>
      <c r="M74" s="91">
        <f t="shared" si="1"/>
        <v>100</v>
      </c>
    </row>
    <row r="75" spans="2:13" x14ac:dyDescent="0.25">
      <c r="B75" s="26" t="s">
        <v>236</v>
      </c>
      <c r="C75" s="90">
        <v>610</v>
      </c>
      <c r="D75" s="92" t="s">
        <v>32</v>
      </c>
      <c r="E75" s="92" t="s">
        <v>54</v>
      </c>
      <c r="F75" s="92" t="s">
        <v>142</v>
      </c>
      <c r="G75" s="92" t="s">
        <v>19</v>
      </c>
      <c r="H75" s="92" t="s">
        <v>32</v>
      </c>
      <c r="I75" s="87" t="s">
        <v>176</v>
      </c>
      <c r="J75" s="87" t="s">
        <v>35</v>
      </c>
      <c r="K75" s="91">
        <v>11620</v>
      </c>
      <c r="L75" s="91">
        <f>K75</f>
        <v>11620</v>
      </c>
      <c r="M75" s="91">
        <f t="shared" si="1"/>
        <v>100</v>
      </c>
    </row>
    <row r="76" spans="2:13" s="45" customFormat="1" x14ac:dyDescent="0.25">
      <c r="B76" s="125" t="s">
        <v>189</v>
      </c>
      <c r="C76" s="126">
        <v>610</v>
      </c>
      <c r="D76" s="127" t="s">
        <v>63</v>
      </c>
      <c r="E76" s="127"/>
      <c r="F76" s="127"/>
      <c r="G76" s="127"/>
      <c r="H76" s="127"/>
      <c r="I76" s="113"/>
      <c r="J76" s="113"/>
      <c r="K76" s="115">
        <f>K77</f>
        <v>1005312.42</v>
      </c>
      <c r="L76" s="115">
        <f>L77</f>
        <v>893750</v>
      </c>
      <c r="M76" s="115">
        <f t="shared" si="1"/>
        <v>88.902711457598429</v>
      </c>
    </row>
    <row r="77" spans="2:13" x14ac:dyDescent="0.25">
      <c r="B77" s="26" t="s">
        <v>125</v>
      </c>
      <c r="C77" s="90">
        <v>610</v>
      </c>
      <c r="D77" s="92" t="s">
        <v>63</v>
      </c>
      <c r="E77" s="92" t="s">
        <v>114</v>
      </c>
      <c r="F77" s="92"/>
      <c r="G77" s="92"/>
      <c r="H77" s="92"/>
      <c r="I77" s="87"/>
      <c r="J77" s="87"/>
      <c r="K77" s="91">
        <f t="shared" ref="K77:L79" si="11">K78</f>
        <v>1005312.42</v>
      </c>
      <c r="L77" s="91">
        <f t="shared" si="11"/>
        <v>893750</v>
      </c>
      <c r="M77" s="91">
        <f t="shared" si="1"/>
        <v>88.902711457598429</v>
      </c>
    </row>
    <row r="78" spans="2:13" x14ac:dyDescent="0.25">
      <c r="B78" s="26" t="s">
        <v>275</v>
      </c>
      <c r="C78" s="90">
        <v>610</v>
      </c>
      <c r="D78" s="92" t="s">
        <v>63</v>
      </c>
      <c r="E78" s="92" t="s">
        <v>114</v>
      </c>
      <c r="F78" s="92" t="s">
        <v>89</v>
      </c>
      <c r="G78" s="92" t="s">
        <v>143</v>
      </c>
      <c r="H78" s="92" t="s">
        <v>21</v>
      </c>
      <c r="I78" s="87" t="s">
        <v>144</v>
      </c>
      <c r="J78" s="87"/>
      <c r="K78" s="91">
        <f t="shared" si="11"/>
        <v>1005312.42</v>
      </c>
      <c r="L78" s="91">
        <f t="shared" si="11"/>
        <v>893750</v>
      </c>
      <c r="M78" s="91">
        <f t="shared" si="1"/>
        <v>88.902711457598429</v>
      </c>
    </row>
    <row r="79" spans="2:13" ht="45" x14ac:dyDescent="0.25">
      <c r="B79" s="26" t="s">
        <v>169</v>
      </c>
      <c r="C79" s="90">
        <v>610</v>
      </c>
      <c r="D79" s="92" t="s">
        <v>63</v>
      </c>
      <c r="E79" s="92" t="s">
        <v>114</v>
      </c>
      <c r="F79" s="92" t="s">
        <v>89</v>
      </c>
      <c r="G79" s="92" t="s">
        <v>143</v>
      </c>
      <c r="H79" s="92" t="s">
        <v>21</v>
      </c>
      <c r="I79" s="87" t="s">
        <v>144</v>
      </c>
      <c r="J79" s="87"/>
      <c r="K79" s="91">
        <f t="shared" si="11"/>
        <v>1005312.42</v>
      </c>
      <c r="L79" s="91">
        <f t="shared" si="11"/>
        <v>893750</v>
      </c>
      <c r="M79" s="91">
        <f t="shared" si="1"/>
        <v>88.902711457598429</v>
      </c>
    </row>
    <row r="80" spans="2:13" ht="16.5" customHeight="1" x14ac:dyDescent="0.25">
      <c r="B80" s="26" t="s">
        <v>190</v>
      </c>
      <c r="C80" s="90">
        <v>610</v>
      </c>
      <c r="D80" s="92" t="s">
        <v>63</v>
      </c>
      <c r="E80" s="92" t="s">
        <v>114</v>
      </c>
      <c r="F80" s="92" t="s">
        <v>89</v>
      </c>
      <c r="G80" s="92" t="s">
        <v>143</v>
      </c>
      <c r="H80" s="92" t="s">
        <v>21</v>
      </c>
      <c r="I80" s="87" t="s">
        <v>144</v>
      </c>
      <c r="J80" s="87"/>
      <c r="K80" s="91">
        <f>K81+K84+K87</f>
        <v>1005312.42</v>
      </c>
      <c r="L80" s="91">
        <f>L81+L84+L87</f>
        <v>893750</v>
      </c>
      <c r="M80" s="91">
        <f t="shared" si="1"/>
        <v>88.902711457598429</v>
      </c>
    </row>
    <row r="81" spans="2:13" s="46" customFormat="1" ht="16.5" customHeight="1" x14ac:dyDescent="0.25">
      <c r="B81" s="26" t="s">
        <v>191</v>
      </c>
      <c r="C81" s="90">
        <v>610</v>
      </c>
      <c r="D81" s="92" t="s">
        <v>63</v>
      </c>
      <c r="E81" s="92" t="s">
        <v>114</v>
      </c>
      <c r="F81" s="92" t="s">
        <v>89</v>
      </c>
      <c r="G81" s="92" t="s">
        <v>143</v>
      </c>
      <c r="H81" s="92" t="s">
        <v>21</v>
      </c>
      <c r="I81" s="87" t="s">
        <v>171</v>
      </c>
      <c r="J81" s="87"/>
      <c r="K81" s="91">
        <f>K82</f>
        <v>350000</v>
      </c>
      <c r="L81" s="91">
        <f>L82</f>
        <v>350000</v>
      </c>
      <c r="M81" s="91">
        <f t="shared" ref="M81:M83" si="12">L81/K81*100</f>
        <v>100</v>
      </c>
    </row>
    <row r="82" spans="2:13" s="46" customFormat="1" ht="16.5" customHeight="1" x14ac:dyDescent="0.25">
      <c r="B82" s="26" t="s">
        <v>155</v>
      </c>
      <c r="C82" s="90">
        <v>610</v>
      </c>
      <c r="D82" s="92" t="s">
        <v>63</v>
      </c>
      <c r="E82" s="92" t="s">
        <v>114</v>
      </c>
      <c r="F82" s="92" t="s">
        <v>89</v>
      </c>
      <c r="G82" s="92" t="s">
        <v>143</v>
      </c>
      <c r="H82" s="92" t="s">
        <v>21</v>
      </c>
      <c r="I82" s="87" t="s">
        <v>171</v>
      </c>
      <c r="J82" s="87" t="s">
        <v>159</v>
      </c>
      <c r="K82" s="91">
        <f>K83</f>
        <v>350000</v>
      </c>
      <c r="L82" s="91">
        <f>L83</f>
        <v>350000</v>
      </c>
      <c r="M82" s="91">
        <f t="shared" si="12"/>
        <v>100</v>
      </c>
    </row>
    <row r="83" spans="2:13" s="46" customFormat="1" ht="16.5" customHeight="1" x14ac:dyDescent="0.25">
      <c r="B83" s="26" t="s">
        <v>156</v>
      </c>
      <c r="C83" s="90">
        <v>610</v>
      </c>
      <c r="D83" s="92" t="s">
        <v>63</v>
      </c>
      <c r="E83" s="92" t="s">
        <v>114</v>
      </c>
      <c r="F83" s="92" t="s">
        <v>89</v>
      </c>
      <c r="G83" s="92" t="s">
        <v>143</v>
      </c>
      <c r="H83" s="92" t="s">
        <v>21</v>
      </c>
      <c r="I83" s="87" t="s">
        <v>171</v>
      </c>
      <c r="J83" s="87" t="s">
        <v>35</v>
      </c>
      <c r="K83" s="91">
        <v>350000</v>
      </c>
      <c r="L83" s="91">
        <f>K83</f>
        <v>350000</v>
      </c>
      <c r="M83" s="91">
        <f t="shared" si="12"/>
        <v>100</v>
      </c>
    </row>
    <row r="84" spans="2:13" ht="34.5" customHeight="1" x14ac:dyDescent="0.25">
      <c r="B84" s="26" t="s">
        <v>191</v>
      </c>
      <c r="C84" s="90">
        <v>610</v>
      </c>
      <c r="D84" s="92" t="s">
        <v>63</v>
      </c>
      <c r="E84" s="92" t="s">
        <v>114</v>
      </c>
      <c r="F84" s="92" t="s">
        <v>89</v>
      </c>
      <c r="G84" s="92" t="s">
        <v>143</v>
      </c>
      <c r="H84" s="92" t="s">
        <v>21</v>
      </c>
      <c r="I84" s="87" t="s">
        <v>186</v>
      </c>
      <c r="J84" s="87"/>
      <c r="K84" s="91">
        <f>K85</f>
        <v>223462.42</v>
      </c>
      <c r="L84" s="91">
        <f>L85</f>
        <v>111900</v>
      </c>
      <c r="M84" s="91">
        <f t="shared" si="1"/>
        <v>50.075533953315279</v>
      </c>
    </row>
    <row r="85" spans="2:13" ht="30" x14ac:dyDescent="0.25">
      <c r="B85" s="26" t="s">
        <v>155</v>
      </c>
      <c r="C85" s="90">
        <v>610</v>
      </c>
      <c r="D85" s="92" t="s">
        <v>63</v>
      </c>
      <c r="E85" s="92" t="s">
        <v>114</v>
      </c>
      <c r="F85" s="92" t="s">
        <v>89</v>
      </c>
      <c r="G85" s="92" t="s">
        <v>143</v>
      </c>
      <c r="H85" s="92" t="s">
        <v>21</v>
      </c>
      <c r="I85" s="87" t="s">
        <v>186</v>
      </c>
      <c r="J85" s="87" t="s">
        <v>159</v>
      </c>
      <c r="K85" s="91">
        <f>K86</f>
        <v>223462.42</v>
      </c>
      <c r="L85" s="91">
        <f>L86</f>
        <v>111900</v>
      </c>
      <c r="M85" s="91">
        <f t="shared" si="1"/>
        <v>50.075533953315279</v>
      </c>
    </row>
    <row r="86" spans="2:13" ht="30.75" customHeight="1" x14ac:dyDescent="0.25">
      <c r="B86" s="26" t="s">
        <v>156</v>
      </c>
      <c r="C86" s="90">
        <v>610</v>
      </c>
      <c r="D86" s="92" t="s">
        <v>63</v>
      </c>
      <c r="E86" s="92" t="s">
        <v>114</v>
      </c>
      <c r="F86" s="92" t="s">
        <v>89</v>
      </c>
      <c r="G86" s="92" t="s">
        <v>143</v>
      </c>
      <c r="H86" s="92" t="s">
        <v>21</v>
      </c>
      <c r="I86" s="87" t="s">
        <v>186</v>
      </c>
      <c r="J86" s="87" t="s">
        <v>35</v>
      </c>
      <c r="K86" s="91">
        <v>223462.42</v>
      </c>
      <c r="L86" s="91">
        <v>111900</v>
      </c>
      <c r="M86" s="91">
        <f t="shared" si="1"/>
        <v>50.075533953315279</v>
      </c>
    </row>
    <row r="87" spans="2:13" x14ac:dyDescent="0.25">
      <c r="B87" s="26" t="s">
        <v>193</v>
      </c>
      <c r="C87" s="90">
        <v>610</v>
      </c>
      <c r="D87" s="92" t="s">
        <v>63</v>
      </c>
      <c r="E87" s="92" t="s">
        <v>114</v>
      </c>
      <c r="F87" s="92" t="s">
        <v>89</v>
      </c>
      <c r="G87" s="92" t="s">
        <v>143</v>
      </c>
      <c r="H87" s="92" t="s">
        <v>21</v>
      </c>
      <c r="I87" s="87" t="s">
        <v>171</v>
      </c>
      <c r="J87" s="87" t="s">
        <v>194</v>
      </c>
      <c r="K87" s="91">
        <f>K88</f>
        <v>431850</v>
      </c>
      <c r="L87" s="91">
        <f>L88</f>
        <v>431850</v>
      </c>
      <c r="M87" s="91">
        <f t="shared" si="1"/>
        <v>100</v>
      </c>
    </row>
    <row r="88" spans="2:13" x14ac:dyDescent="0.25">
      <c r="B88" s="26" t="s">
        <v>94</v>
      </c>
      <c r="C88" s="90">
        <v>610</v>
      </c>
      <c r="D88" s="92" t="s">
        <v>63</v>
      </c>
      <c r="E88" s="92" t="s">
        <v>114</v>
      </c>
      <c r="F88" s="92" t="s">
        <v>89</v>
      </c>
      <c r="G88" s="92" t="s">
        <v>143</v>
      </c>
      <c r="H88" s="92" t="s">
        <v>21</v>
      </c>
      <c r="I88" s="87" t="s">
        <v>171</v>
      </c>
      <c r="J88" s="87" t="s">
        <v>195</v>
      </c>
      <c r="K88" s="91">
        <v>431850</v>
      </c>
      <c r="L88" s="91">
        <f>K88</f>
        <v>431850</v>
      </c>
      <c r="M88" s="91">
        <f t="shared" si="1"/>
        <v>100</v>
      </c>
    </row>
    <row r="89" spans="2:13" s="124" customFormat="1" ht="18.75" customHeight="1" x14ac:dyDescent="0.25">
      <c r="B89" s="125" t="s">
        <v>237</v>
      </c>
      <c r="C89" s="126">
        <v>610</v>
      </c>
      <c r="D89" s="128" t="s">
        <v>49</v>
      </c>
      <c r="E89" s="129"/>
      <c r="F89" s="129"/>
      <c r="G89" s="127"/>
      <c r="H89" s="127"/>
      <c r="I89" s="113"/>
      <c r="J89" s="113"/>
      <c r="K89" s="115">
        <f t="shared" ref="K89:L92" si="13">K90</f>
        <v>126774.66</v>
      </c>
      <c r="L89" s="115">
        <f t="shared" si="13"/>
        <v>126774.66</v>
      </c>
      <c r="M89" s="115">
        <f t="shared" si="1"/>
        <v>100</v>
      </c>
    </row>
    <row r="90" spans="2:13" x14ac:dyDescent="0.25">
      <c r="B90" s="3" t="s">
        <v>128</v>
      </c>
      <c r="C90" s="90">
        <v>610</v>
      </c>
      <c r="D90" s="92" t="s">
        <v>49</v>
      </c>
      <c r="E90" s="92" t="s">
        <v>32</v>
      </c>
      <c r="F90" s="92"/>
      <c r="G90" s="92"/>
      <c r="H90" s="92"/>
      <c r="I90" s="87"/>
      <c r="J90" s="87"/>
      <c r="K90" s="91">
        <f>K91</f>
        <v>126774.66</v>
      </c>
      <c r="L90" s="91">
        <f>L91</f>
        <v>126774.66</v>
      </c>
      <c r="M90" s="91">
        <f t="shared" si="1"/>
        <v>100</v>
      </c>
    </row>
    <row r="91" spans="2:13" ht="32.25" customHeight="1" x14ac:dyDescent="0.25">
      <c r="B91" s="26" t="s">
        <v>141</v>
      </c>
      <c r="C91" s="90">
        <v>610</v>
      </c>
      <c r="D91" s="92" t="s">
        <v>49</v>
      </c>
      <c r="E91" s="92" t="s">
        <v>32</v>
      </c>
      <c r="F91" s="92" t="s">
        <v>142</v>
      </c>
      <c r="G91" s="92" t="s">
        <v>143</v>
      </c>
      <c r="H91" s="92" t="s">
        <v>15</v>
      </c>
      <c r="I91" s="87" t="s">
        <v>144</v>
      </c>
      <c r="J91" s="87"/>
      <c r="K91" s="91">
        <f>K906+K94+K96+K102</f>
        <v>126774.66</v>
      </c>
      <c r="L91" s="91">
        <f>L906+L94+L96+L102</f>
        <v>126774.66</v>
      </c>
      <c r="M91" s="91">
        <f t="shared" si="1"/>
        <v>100</v>
      </c>
    </row>
    <row r="92" spans="2:13" ht="48.75" customHeight="1" x14ac:dyDescent="0.25">
      <c r="B92" s="123" t="s">
        <v>169</v>
      </c>
      <c r="C92" s="90">
        <v>610</v>
      </c>
      <c r="D92" s="92" t="s">
        <v>49</v>
      </c>
      <c r="E92" s="92" t="s">
        <v>32</v>
      </c>
      <c r="F92" s="92" t="s">
        <v>142</v>
      </c>
      <c r="G92" s="92" t="s">
        <v>19</v>
      </c>
      <c r="H92" s="92" t="s">
        <v>15</v>
      </c>
      <c r="I92" s="87" t="s">
        <v>144</v>
      </c>
      <c r="J92" s="87"/>
      <c r="K92" s="91">
        <f t="shared" si="13"/>
        <v>126774.66</v>
      </c>
      <c r="L92" s="91">
        <f t="shared" si="13"/>
        <v>126774.66</v>
      </c>
      <c r="M92" s="91">
        <f t="shared" si="1"/>
        <v>100</v>
      </c>
    </row>
    <row r="93" spans="2:13" ht="18" customHeight="1" x14ac:dyDescent="0.25">
      <c r="B93" s="26" t="s">
        <v>196</v>
      </c>
      <c r="C93" s="90">
        <v>610</v>
      </c>
      <c r="D93" s="92" t="s">
        <v>49</v>
      </c>
      <c r="E93" s="92" t="s">
        <v>32</v>
      </c>
      <c r="F93" s="92" t="s">
        <v>142</v>
      </c>
      <c r="G93" s="92" t="s">
        <v>19</v>
      </c>
      <c r="H93" s="92" t="s">
        <v>49</v>
      </c>
      <c r="I93" s="87" t="s">
        <v>144</v>
      </c>
      <c r="J93" s="87"/>
      <c r="K93" s="91">
        <f>K94+K96+K99+K102</f>
        <v>126774.66</v>
      </c>
      <c r="L93" s="91">
        <f>L94+L96+L99+L102</f>
        <v>126774.66</v>
      </c>
      <c r="M93" s="91">
        <f t="shared" si="1"/>
        <v>100</v>
      </c>
    </row>
    <row r="94" spans="2:13" s="46" customFormat="1" x14ac:dyDescent="0.25">
      <c r="B94" s="26" t="s">
        <v>197</v>
      </c>
      <c r="C94" s="90">
        <v>610</v>
      </c>
      <c r="D94" s="92" t="s">
        <v>49</v>
      </c>
      <c r="E94" s="92" t="s">
        <v>32</v>
      </c>
      <c r="F94" s="92" t="s">
        <v>142</v>
      </c>
      <c r="G94" s="92" t="s">
        <v>19</v>
      </c>
      <c r="H94" s="92" t="s">
        <v>49</v>
      </c>
      <c r="I94" s="87" t="s">
        <v>171</v>
      </c>
      <c r="J94" s="87" t="s">
        <v>159</v>
      </c>
      <c r="K94" s="91">
        <f>K95</f>
        <v>41774.660000000003</v>
      </c>
      <c r="L94" s="91">
        <f>L95</f>
        <v>41774.660000000003</v>
      </c>
      <c r="M94" s="91">
        <f t="shared" si="1"/>
        <v>100</v>
      </c>
    </row>
    <row r="95" spans="2:13" s="46" customFormat="1" x14ac:dyDescent="0.25">
      <c r="B95" s="26" t="s">
        <v>235</v>
      </c>
      <c r="C95" s="90">
        <v>610</v>
      </c>
      <c r="D95" s="92" t="s">
        <v>49</v>
      </c>
      <c r="E95" s="92" t="s">
        <v>32</v>
      </c>
      <c r="F95" s="92" t="s">
        <v>142</v>
      </c>
      <c r="G95" s="92" t="s">
        <v>19</v>
      </c>
      <c r="H95" s="92" t="s">
        <v>49</v>
      </c>
      <c r="I95" s="87" t="s">
        <v>171</v>
      </c>
      <c r="J95" s="87" t="s">
        <v>35</v>
      </c>
      <c r="K95" s="91">
        <v>41774.660000000003</v>
      </c>
      <c r="L95" s="91">
        <f>K95</f>
        <v>41774.660000000003</v>
      </c>
      <c r="M95" s="91">
        <f t="shared" si="1"/>
        <v>100</v>
      </c>
    </row>
    <row r="96" spans="2:13" s="46" customFormat="1" x14ac:dyDescent="0.25">
      <c r="B96" s="26" t="s">
        <v>239</v>
      </c>
      <c r="C96" s="90">
        <v>610</v>
      </c>
      <c r="D96" s="92" t="s">
        <v>49</v>
      </c>
      <c r="E96" s="92" t="s">
        <v>32</v>
      </c>
      <c r="F96" s="92" t="s">
        <v>142</v>
      </c>
      <c r="G96" s="92" t="s">
        <v>19</v>
      </c>
      <c r="H96" s="92" t="s">
        <v>49</v>
      </c>
      <c r="I96" s="87" t="s">
        <v>171</v>
      </c>
      <c r="J96" s="87"/>
      <c r="K96" s="91">
        <f>K97</f>
        <v>66725</v>
      </c>
      <c r="L96" s="91">
        <f>L97</f>
        <v>66725</v>
      </c>
      <c r="M96" s="91">
        <f t="shared" si="1"/>
        <v>100</v>
      </c>
    </row>
    <row r="97" spans="2:13" s="46" customFormat="1" x14ac:dyDescent="0.25">
      <c r="B97" s="26" t="s">
        <v>238</v>
      </c>
      <c r="C97" s="90">
        <v>610</v>
      </c>
      <c r="D97" s="92" t="s">
        <v>49</v>
      </c>
      <c r="E97" s="92" t="s">
        <v>32</v>
      </c>
      <c r="F97" s="92" t="s">
        <v>142</v>
      </c>
      <c r="G97" s="92" t="s">
        <v>19</v>
      </c>
      <c r="H97" s="92" t="s">
        <v>49</v>
      </c>
      <c r="I97" s="87" t="s">
        <v>171</v>
      </c>
      <c r="J97" s="87" t="s">
        <v>159</v>
      </c>
      <c r="K97" s="91">
        <f>K98</f>
        <v>66725</v>
      </c>
      <c r="L97" s="91">
        <f>L98</f>
        <v>66725</v>
      </c>
      <c r="M97" s="91">
        <f t="shared" si="1"/>
        <v>100</v>
      </c>
    </row>
    <row r="98" spans="2:13" s="46" customFormat="1" ht="15.75" customHeight="1" x14ac:dyDescent="0.25">
      <c r="B98" s="26" t="s">
        <v>276</v>
      </c>
      <c r="C98" s="90">
        <v>610</v>
      </c>
      <c r="D98" s="92" t="s">
        <v>49</v>
      </c>
      <c r="E98" s="92" t="s">
        <v>32</v>
      </c>
      <c r="F98" s="92" t="s">
        <v>142</v>
      </c>
      <c r="G98" s="92" t="s">
        <v>19</v>
      </c>
      <c r="H98" s="92" t="s">
        <v>49</v>
      </c>
      <c r="I98" s="87" t="s">
        <v>171</v>
      </c>
      <c r="J98" s="87" t="s">
        <v>35</v>
      </c>
      <c r="K98" s="91">
        <v>66725</v>
      </c>
      <c r="L98" s="91">
        <f>K98</f>
        <v>66725</v>
      </c>
      <c r="M98" s="91">
        <f t="shared" si="1"/>
        <v>100</v>
      </c>
    </row>
    <row r="99" spans="2:13" s="46" customFormat="1" ht="18.75" customHeight="1" x14ac:dyDescent="0.25">
      <c r="B99" s="26" t="s">
        <v>240</v>
      </c>
      <c r="C99" s="90">
        <v>610</v>
      </c>
      <c r="D99" s="92" t="s">
        <v>49</v>
      </c>
      <c r="E99" s="92" t="s">
        <v>32</v>
      </c>
      <c r="F99" s="92" t="s">
        <v>142</v>
      </c>
      <c r="G99" s="92" t="s">
        <v>19</v>
      </c>
      <c r="H99" s="92" t="s">
        <v>49</v>
      </c>
      <c r="I99" s="87" t="s">
        <v>186</v>
      </c>
      <c r="J99" s="87"/>
      <c r="K99" s="91">
        <f>K100</f>
        <v>0</v>
      </c>
      <c r="L99" s="91">
        <f>L100</f>
        <v>0</v>
      </c>
      <c r="M99" s="91" t="e">
        <f t="shared" si="1"/>
        <v>#DIV/0!</v>
      </c>
    </row>
    <row r="100" spans="2:13" s="46" customFormat="1" x14ac:dyDescent="0.25">
      <c r="B100" s="26" t="s">
        <v>235</v>
      </c>
      <c r="C100" s="90">
        <v>610</v>
      </c>
      <c r="D100" s="92" t="s">
        <v>49</v>
      </c>
      <c r="E100" s="92" t="s">
        <v>32</v>
      </c>
      <c r="F100" s="92" t="s">
        <v>142</v>
      </c>
      <c r="G100" s="92" t="s">
        <v>19</v>
      </c>
      <c r="H100" s="92" t="s">
        <v>49</v>
      </c>
      <c r="I100" s="87" t="s">
        <v>186</v>
      </c>
      <c r="J100" s="87" t="s">
        <v>159</v>
      </c>
      <c r="K100" s="91">
        <f>K101</f>
        <v>0</v>
      </c>
      <c r="L100" s="91">
        <f>L101</f>
        <v>0</v>
      </c>
      <c r="M100" s="91" t="e">
        <f t="shared" si="1"/>
        <v>#DIV/0!</v>
      </c>
    </row>
    <row r="101" spans="2:13" s="46" customFormat="1" x14ac:dyDescent="0.25">
      <c r="B101" s="26" t="s">
        <v>236</v>
      </c>
      <c r="C101" s="90">
        <v>610</v>
      </c>
      <c r="D101" s="92" t="s">
        <v>49</v>
      </c>
      <c r="E101" s="92" t="s">
        <v>32</v>
      </c>
      <c r="F101" s="92" t="s">
        <v>142</v>
      </c>
      <c r="G101" s="92" t="s">
        <v>19</v>
      </c>
      <c r="H101" s="92" t="s">
        <v>49</v>
      </c>
      <c r="I101" s="87" t="s">
        <v>186</v>
      </c>
      <c r="J101" s="87" t="s">
        <v>35</v>
      </c>
      <c r="K101" s="91">
        <v>0</v>
      </c>
      <c r="L101" s="91">
        <v>0</v>
      </c>
      <c r="M101" s="91" t="e">
        <f t="shared" si="1"/>
        <v>#DIV/0!</v>
      </c>
    </row>
    <row r="102" spans="2:13" s="46" customFormat="1" x14ac:dyDescent="0.25">
      <c r="B102" s="26" t="s">
        <v>235</v>
      </c>
      <c r="C102" s="90">
        <v>610</v>
      </c>
      <c r="D102" s="102" t="s">
        <v>49</v>
      </c>
      <c r="E102" s="102" t="s">
        <v>32</v>
      </c>
      <c r="F102" s="102">
        <v>99</v>
      </c>
      <c r="G102" s="102">
        <v>1</v>
      </c>
      <c r="H102" s="92" t="s">
        <v>49</v>
      </c>
      <c r="I102" s="102">
        <v>20040</v>
      </c>
      <c r="J102" s="87" t="s">
        <v>159</v>
      </c>
      <c r="K102" s="91">
        <f>K103</f>
        <v>18275</v>
      </c>
      <c r="L102" s="91">
        <f t="shared" ref="L102:M102" si="14">L103</f>
        <v>18275</v>
      </c>
      <c r="M102" s="91">
        <f t="shared" si="14"/>
        <v>100</v>
      </c>
    </row>
    <row r="103" spans="2:13" s="46" customFormat="1" ht="45" x14ac:dyDescent="0.25">
      <c r="B103" s="103" t="s">
        <v>277</v>
      </c>
      <c r="C103" s="90">
        <v>610</v>
      </c>
      <c r="D103" s="102" t="s">
        <v>49</v>
      </c>
      <c r="E103" s="102" t="s">
        <v>32</v>
      </c>
      <c r="F103" s="102">
        <v>99</v>
      </c>
      <c r="G103" s="102">
        <v>1</v>
      </c>
      <c r="H103" s="92" t="s">
        <v>49</v>
      </c>
      <c r="I103" s="102">
        <v>20040</v>
      </c>
      <c r="J103" s="87" t="s">
        <v>35</v>
      </c>
      <c r="K103" s="91">
        <v>18275</v>
      </c>
      <c r="L103" s="91">
        <f>K103</f>
        <v>18275</v>
      </c>
      <c r="M103" s="91">
        <f t="shared" si="1"/>
        <v>100</v>
      </c>
    </row>
    <row r="104" spans="2:13" s="124" customFormat="1" x14ac:dyDescent="0.25">
      <c r="B104" s="125" t="s">
        <v>129</v>
      </c>
      <c r="C104" s="126">
        <v>610</v>
      </c>
      <c r="D104" s="127" t="s">
        <v>115</v>
      </c>
      <c r="E104" s="127" t="s">
        <v>15</v>
      </c>
      <c r="F104" s="127"/>
      <c r="G104" s="127"/>
      <c r="H104" s="127"/>
      <c r="I104" s="113"/>
      <c r="J104" s="113"/>
      <c r="K104" s="115">
        <f t="shared" ref="K104:L110" si="15">K105</f>
        <v>33000</v>
      </c>
      <c r="L104" s="115">
        <f t="shared" si="15"/>
        <v>33000</v>
      </c>
      <c r="M104" s="115">
        <f t="shared" si="1"/>
        <v>100</v>
      </c>
    </row>
    <row r="105" spans="2:13" x14ac:dyDescent="0.25">
      <c r="B105" s="26" t="s">
        <v>198</v>
      </c>
      <c r="C105" s="90">
        <v>610</v>
      </c>
      <c r="D105" s="92" t="s">
        <v>115</v>
      </c>
      <c r="E105" s="92" t="s">
        <v>115</v>
      </c>
      <c r="F105" s="92"/>
      <c r="G105" s="92"/>
      <c r="H105" s="92"/>
      <c r="I105" s="87"/>
      <c r="J105" s="87"/>
      <c r="K105" s="91">
        <f t="shared" si="15"/>
        <v>33000</v>
      </c>
      <c r="L105" s="91">
        <f t="shared" si="15"/>
        <v>33000</v>
      </c>
      <c r="M105" s="91">
        <f t="shared" si="1"/>
        <v>100</v>
      </c>
    </row>
    <row r="106" spans="2:13" ht="60" x14ac:dyDescent="0.25">
      <c r="B106" s="103" t="s">
        <v>278</v>
      </c>
      <c r="C106" s="90">
        <v>610</v>
      </c>
      <c r="D106" s="92" t="s">
        <v>115</v>
      </c>
      <c r="E106" s="92" t="s">
        <v>115</v>
      </c>
      <c r="F106" s="92" t="s">
        <v>279</v>
      </c>
      <c r="G106" s="92" t="s">
        <v>143</v>
      </c>
      <c r="H106" s="92" t="s">
        <v>15</v>
      </c>
      <c r="I106" s="87" t="s">
        <v>144</v>
      </c>
      <c r="J106" s="87"/>
      <c r="K106" s="91">
        <f t="shared" si="15"/>
        <v>33000</v>
      </c>
      <c r="L106" s="91">
        <f t="shared" si="15"/>
        <v>33000</v>
      </c>
      <c r="M106" s="91">
        <f t="shared" si="1"/>
        <v>100</v>
      </c>
    </row>
    <row r="107" spans="2:13" ht="30" x14ac:dyDescent="0.25">
      <c r="B107" s="103" t="s">
        <v>280</v>
      </c>
      <c r="C107" s="90">
        <v>610</v>
      </c>
      <c r="D107" s="92" t="s">
        <v>115</v>
      </c>
      <c r="E107" s="92" t="s">
        <v>115</v>
      </c>
      <c r="F107" s="92" t="s">
        <v>279</v>
      </c>
      <c r="G107" s="92" t="s">
        <v>81</v>
      </c>
      <c r="H107" s="92" t="s">
        <v>15</v>
      </c>
      <c r="I107" s="87" t="s">
        <v>144</v>
      </c>
      <c r="J107" s="87"/>
      <c r="K107" s="91">
        <f t="shared" si="15"/>
        <v>33000</v>
      </c>
      <c r="L107" s="91">
        <f t="shared" si="15"/>
        <v>33000</v>
      </c>
      <c r="M107" s="91">
        <f t="shared" si="1"/>
        <v>100</v>
      </c>
    </row>
    <row r="108" spans="2:13" ht="30" x14ac:dyDescent="0.25">
      <c r="B108" s="103" t="s">
        <v>281</v>
      </c>
      <c r="C108" s="90">
        <v>610</v>
      </c>
      <c r="D108" s="92" t="s">
        <v>115</v>
      </c>
      <c r="E108" s="92" t="s">
        <v>115</v>
      </c>
      <c r="F108" s="92" t="s">
        <v>279</v>
      </c>
      <c r="G108" s="92" t="s">
        <v>81</v>
      </c>
      <c r="H108" s="92" t="s">
        <v>20</v>
      </c>
      <c r="I108" s="87" t="s">
        <v>144</v>
      </c>
      <c r="J108" s="87"/>
      <c r="K108" s="91">
        <f t="shared" si="15"/>
        <v>33000</v>
      </c>
      <c r="L108" s="91">
        <f t="shared" si="15"/>
        <v>33000</v>
      </c>
      <c r="M108" s="91">
        <f t="shared" si="1"/>
        <v>100</v>
      </c>
    </row>
    <row r="109" spans="2:13" ht="18" customHeight="1" x14ac:dyDescent="0.25">
      <c r="B109" s="103" t="s">
        <v>282</v>
      </c>
      <c r="C109" s="90">
        <v>610</v>
      </c>
      <c r="D109" s="92" t="s">
        <v>115</v>
      </c>
      <c r="E109" s="92" t="s">
        <v>115</v>
      </c>
      <c r="F109" s="92" t="s">
        <v>279</v>
      </c>
      <c r="G109" s="92" t="s">
        <v>81</v>
      </c>
      <c r="H109" s="92" t="s">
        <v>20</v>
      </c>
      <c r="I109" s="87" t="s">
        <v>171</v>
      </c>
      <c r="J109" s="87"/>
      <c r="K109" s="91">
        <f t="shared" si="15"/>
        <v>33000</v>
      </c>
      <c r="L109" s="91">
        <f t="shared" si="15"/>
        <v>33000</v>
      </c>
      <c r="M109" s="91">
        <f t="shared" si="1"/>
        <v>100</v>
      </c>
    </row>
    <row r="110" spans="2:13" ht="30" x14ac:dyDescent="0.25">
      <c r="B110" s="26" t="s">
        <v>155</v>
      </c>
      <c r="C110" s="90">
        <v>610</v>
      </c>
      <c r="D110" s="92" t="s">
        <v>115</v>
      </c>
      <c r="E110" s="92" t="s">
        <v>115</v>
      </c>
      <c r="F110" s="92" t="s">
        <v>279</v>
      </c>
      <c r="G110" s="92" t="s">
        <v>81</v>
      </c>
      <c r="H110" s="92" t="s">
        <v>115</v>
      </c>
      <c r="I110" s="87" t="s">
        <v>171</v>
      </c>
      <c r="J110" s="87" t="s">
        <v>159</v>
      </c>
      <c r="K110" s="91">
        <f t="shared" si="15"/>
        <v>33000</v>
      </c>
      <c r="L110" s="91">
        <f t="shared" si="15"/>
        <v>33000</v>
      </c>
      <c r="M110" s="91">
        <f t="shared" si="1"/>
        <v>100</v>
      </c>
    </row>
    <row r="111" spans="2:13" ht="32.25" customHeight="1" x14ac:dyDescent="0.25">
      <c r="B111" s="26" t="s">
        <v>156</v>
      </c>
      <c r="C111" s="90">
        <v>610</v>
      </c>
      <c r="D111" s="92" t="s">
        <v>115</v>
      </c>
      <c r="E111" s="92" t="s">
        <v>115</v>
      </c>
      <c r="F111" s="92" t="s">
        <v>279</v>
      </c>
      <c r="G111" s="92" t="s">
        <v>81</v>
      </c>
      <c r="H111" s="92" t="s">
        <v>115</v>
      </c>
      <c r="I111" s="87" t="s">
        <v>171</v>
      </c>
      <c r="J111" s="87" t="s">
        <v>35</v>
      </c>
      <c r="K111" s="91">
        <v>33000</v>
      </c>
      <c r="L111" s="91">
        <f>K111</f>
        <v>33000</v>
      </c>
      <c r="M111" s="91">
        <f t="shared" si="1"/>
        <v>100</v>
      </c>
    </row>
    <row r="112" spans="2:13" x14ac:dyDescent="0.25">
      <c r="B112" s="125" t="s">
        <v>131</v>
      </c>
      <c r="C112" s="126">
        <v>610</v>
      </c>
      <c r="D112" s="127" t="s">
        <v>61</v>
      </c>
      <c r="E112" s="127" t="s">
        <v>15</v>
      </c>
      <c r="F112" s="127"/>
      <c r="G112" s="127"/>
      <c r="H112" s="127"/>
      <c r="I112" s="113"/>
      <c r="J112" s="113"/>
      <c r="K112" s="115">
        <f t="shared" ref="K112:L115" si="16">K113</f>
        <v>3449399.0500000003</v>
      </c>
      <c r="L112" s="115">
        <f t="shared" si="16"/>
        <v>3449399.0500000003</v>
      </c>
      <c r="M112" s="115">
        <f t="shared" si="1"/>
        <v>100</v>
      </c>
    </row>
    <row r="113" spans="2:13" x14ac:dyDescent="0.25">
      <c r="B113" s="26" t="s">
        <v>132</v>
      </c>
      <c r="C113" s="90">
        <v>610</v>
      </c>
      <c r="D113" s="92" t="s">
        <v>61</v>
      </c>
      <c r="E113" s="92" t="s">
        <v>20</v>
      </c>
      <c r="F113" s="92"/>
      <c r="G113" s="92"/>
      <c r="H113" s="92"/>
      <c r="I113" s="87"/>
      <c r="J113" s="87"/>
      <c r="K113" s="91">
        <f t="shared" si="16"/>
        <v>3449399.0500000003</v>
      </c>
      <c r="L113" s="91">
        <f t="shared" si="16"/>
        <v>3449399.0500000003</v>
      </c>
      <c r="M113" s="91">
        <f t="shared" si="1"/>
        <v>100</v>
      </c>
    </row>
    <row r="114" spans="2:13" ht="66" customHeight="1" x14ac:dyDescent="0.25">
      <c r="B114" s="28" t="s">
        <v>278</v>
      </c>
      <c r="C114" s="90">
        <v>610</v>
      </c>
      <c r="D114" s="92" t="s">
        <v>61</v>
      </c>
      <c r="E114" s="92" t="s">
        <v>20</v>
      </c>
      <c r="F114" s="92" t="s">
        <v>279</v>
      </c>
      <c r="G114" s="92" t="s">
        <v>81</v>
      </c>
      <c r="H114" s="92" t="s">
        <v>15</v>
      </c>
      <c r="I114" s="87" t="s">
        <v>144</v>
      </c>
      <c r="J114" s="87"/>
      <c r="K114" s="91">
        <f t="shared" si="16"/>
        <v>3449399.0500000003</v>
      </c>
      <c r="L114" s="91">
        <f t="shared" si="16"/>
        <v>3449399.0500000003</v>
      </c>
      <c r="M114" s="91">
        <f t="shared" si="1"/>
        <v>100</v>
      </c>
    </row>
    <row r="115" spans="2:13" ht="31.5" customHeight="1" x14ac:dyDescent="0.25">
      <c r="B115" s="103" t="s">
        <v>280</v>
      </c>
      <c r="C115" s="90">
        <v>610</v>
      </c>
      <c r="D115" s="92" t="s">
        <v>61</v>
      </c>
      <c r="E115" s="92" t="s">
        <v>20</v>
      </c>
      <c r="F115" s="92" t="s">
        <v>279</v>
      </c>
      <c r="G115" s="92" t="s">
        <v>81</v>
      </c>
      <c r="H115" s="92" t="s">
        <v>15</v>
      </c>
      <c r="I115" s="87" t="s">
        <v>144</v>
      </c>
      <c r="J115" s="87"/>
      <c r="K115" s="91">
        <f t="shared" si="16"/>
        <v>3449399.0500000003</v>
      </c>
      <c r="L115" s="91">
        <f t="shared" si="16"/>
        <v>3449399.0500000003</v>
      </c>
      <c r="M115" s="91">
        <f t="shared" si="1"/>
        <v>100</v>
      </c>
    </row>
    <row r="116" spans="2:13" x14ac:dyDescent="0.25">
      <c r="B116" s="26" t="s">
        <v>201</v>
      </c>
      <c r="C116" s="90">
        <v>610</v>
      </c>
      <c r="D116" s="92" t="s">
        <v>61</v>
      </c>
      <c r="E116" s="92" t="s">
        <v>20</v>
      </c>
      <c r="F116" s="92" t="s">
        <v>279</v>
      </c>
      <c r="G116" s="92" t="s">
        <v>81</v>
      </c>
      <c r="H116" s="92" t="s">
        <v>20</v>
      </c>
      <c r="I116" s="87" t="s">
        <v>144</v>
      </c>
      <c r="J116" s="87"/>
      <c r="K116" s="91">
        <f>K117</f>
        <v>3449399.0500000003</v>
      </c>
      <c r="L116" s="91">
        <f>L117</f>
        <v>3449399.0500000003</v>
      </c>
      <c r="M116" s="91">
        <f t="shared" si="1"/>
        <v>100</v>
      </c>
    </row>
    <row r="117" spans="2:13" ht="18.75" customHeight="1" x14ac:dyDescent="0.25">
      <c r="B117" s="26" t="s">
        <v>202</v>
      </c>
      <c r="C117" s="90">
        <v>610</v>
      </c>
      <c r="D117" s="92" t="s">
        <v>61</v>
      </c>
      <c r="E117" s="92" t="s">
        <v>20</v>
      </c>
      <c r="F117" s="92" t="s">
        <v>279</v>
      </c>
      <c r="G117" s="92" t="s">
        <v>81</v>
      </c>
      <c r="H117" s="92" t="s">
        <v>20</v>
      </c>
      <c r="I117" s="87" t="s">
        <v>171</v>
      </c>
      <c r="J117" s="87"/>
      <c r="K117" s="91">
        <f>K118+K120+K122</f>
        <v>3449399.0500000003</v>
      </c>
      <c r="L117" s="91">
        <f>L118+L120+L122</f>
        <v>3449399.0500000003</v>
      </c>
      <c r="M117" s="91">
        <f t="shared" si="1"/>
        <v>100</v>
      </c>
    </row>
    <row r="118" spans="2:13" s="46" customFormat="1" ht="18.75" customHeight="1" x14ac:dyDescent="0.25">
      <c r="B118" s="26" t="s">
        <v>173</v>
      </c>
      <c r="C118" s="90">
        <v>610</v>
      </c>
      <c r="D118" s="92" t="s">
        <v>61</v>
      </c>
      <c r="E118" s="92" t="s">
        <v>20</v>
      </c>
      <c r="F118" s="92" t="s">
        <v>279</v>
      </c>
      <c r="G118" s="92" t="s">
        <v>81</v>
      </c>
      <c r="H118" s="92" t="s">
        <v>20</v>
      </c>
      <c r="I118" s="87" t="s">
        <v>284</v>
      </c>
      <c r="J118" s="87" t="s">
        <v>149</v>
      </c>
      <c r="K118" s="91">
        <f>K119</f>
        <v>2243213.4500000002</v>
      </c>
      <c r="L118" s="91">
        <f>L119</f>
        <v>2243213.4500000002</v>
      </c>
      <c r="M118" s="91">
        <f t="shared" si="1"/>
        <v>100</v>
      </c>
    </row>
    <row r="119" spans="2:13" s="46" customFormat="1" ht="18.75" customHeight="1" x14ac:dyDescent="0.25">
      <c r="B119" s="26" t="s">
        <v>192</v>
      </c>
      <c r="C119" s="90">
        <v>610</v>
      </c>
      <c r="D119" s="92" t="s">
        <v>61</v>
      </c>
      <c r="E119" s="92" t="s">
        <v>20</v>
      </c>
      <c r="F119" s="92" t="s">
        <v>279</v>
      </c>
      <c r="G119" s="92" t="s">
        <v>81</v>
      </c>
      <c r="H119" s="92" t="s">
        <v>20</v>
      </c>
      <c r="I119" s="87" t="s">
        <v>284</v>
      </c>
      <c r="J119" s="87" t="s">
        <v>22</v>
      </c>
      <c r="K119" s="91">
        <v>2243213.4500000002</v>
      </c>
      <c r="L119" s="91">
        <f>K119</f>
        <v>2243213.4500000002</v>
      </c>
      <c r="M119" s="91">
        <f t="shared" si="1"/>
        <v>100</v>
      </c>
    </row>
    <row r="120" spans="2:13" ht="18" customHeight="1" x14ac:dyDescent="0.25">
      <c r="B120" s="26" t="s">
        <v>155</v>
      </c>
      <c r="C120" s="90">
        <v>610</v>
      </c>
      <c r="D120" s="92" t="s">
        <v>61</v>
      </c>
      <c r="E120" s="92" t="s">
        <v>20</v>
      </c>
      <c r="F120" s="92" t="s">
        <v>279</v>
      </c>
      <c r="G120" s="92" t="s">
        <v>81</v>
      </c>
      <c r="H120" s="92" t="s">
        <v>20</v>
      </c>
      <c r="I120" s="87" t="s">
        <v>284</v>
      </c>
      <c r="J120" s="87" t="s">
        <v>159</v>
      </c>
      <c r="K120" s="91">
        <f>K121</f>
        <v>1203185.6000000001</v>
      </c>
      <c r="L120" s="91">
        <f>L121</f>
        <v>1203185.6000000001</v>
      </c>
      <c r="M120" s="91">
        <f>L120/K120*100</f>
        <v>100</v>
      </c>
    </row>
    <row r="121" spans="2:13" ht="33" customHeight="1" x14ac:dyDescent="0.25">
      <c r="B121" s="26" t="s">
        <v>156</v>
      </c>
      <c r="C121" s="90">
        <v>610</v>
      </c>
      <c r="D121" s="92" t="s">
        <v>61</v>
      </c>
      <c r="E121" s="92" t="s">
        <v>20</v>
      </c>
      <c r="F121" s="92" t="s">
        <v>200</v>
      </c>
      <c r="G121" s="92" t="s">
        <v>19</v>
      </c>
      <c r="H121" s="92" t="s">
        <v>20</v>
      </c>
      <c r="I121" s="87" t="s">
        <v>171</v>
      </c>
      <c r="J121" s="87" t="s">
        <v>35</v>
      </c>
      <c r="K121" s="91">
        <v>1203185.6000000001</v>
      </c>
      <c r="L121" s="91">
        <f>K121</f>
        <v>1203185.6000000001</v>
      </c>
      <c r="M121" s="91">
        <f t="shared" si="1"/>
        <v>100</v>
      </c>
    </row>
    <row r="122" spans="2:13" s="46" customFormat="1" ht="17.25" customHeight="1" x14ac:dyDescent="0.25">
      <c r="B122" s="122" t="s">
        <v>141</v>
      </c>
      <c r="C122" s="90">
        <v>610</v>
      </c>
      <c r="D122" s="92" t="s">
        <v>61</v>
      </c>
      <c r="E122" s="92" t="s">
        <v>20</v>
      </c>
      <c r="F122" s="92" t="s">
        <v>142</v>
      </c>
      <c r="G122" s="92" t="s">
        <v>19</v>
      </c>
      <c r="H122" s="92" t="s">
        <v>61</v>
      </c>
      <c r="I122" s="87" t="s">
        <v>248</v>
      </c>
      <c r="J122" s="87" t="s">
        <v>194</v>
      </c>
      <c r="K122" s="91">
        <f>K123</f>
        <v>3000</v>
      </c>
      <c r="L122" s="91">
        <f t="shared" ref="L122:M122" si="17">L123</f>
        <v>3000</v>
      </c>
      <c r="M122" s="91">
        <f t="shared" si="17"/>
        <v>0</v>
      </c>
    </row>
    <row r="123" spans="2:13" s="46" customFormat="1" ht="32.25" customHeight="1" x14ac:dyDescent="0.25">
      <c r="B123" s="26" t="s">
        <v>249</v>
      </c>
      <c r="C123" s="90">
        <v>610</v>
      </c>
      <c r="D123" s="92" t="s">
        <v>61</v>
      </c>
      <c r="E123" s="92" t="s">
        <v>20</v>
      </c>
      <c r="F123" s="92" t="s">
        <v>142</v>
      </c>
      <c r="G123" s="92" t="s">
        <v>19</v>
      </c>
      <c r="H123" s="92" t="s">
        <v>61</v>
      </c>
      <c r="I123" s="87" t="s">
        <v>248</v>
      </c>
      <c r="J123" s="87" t="s">
        <v>195</v>
      </c>
      <c r="K123" s="91">
        <v>3000</v>
      </c>
      <c r="L123" s="91">
        <f>K123</f>
        <v>3000</v>
      </c>
      <c r="M123" s="91">
        <v>0</v>
      </c>
    </row>
    <row r="124" spans="2:13" x14ac:dyDescent="0.25">
      <c r="B124" s="125" t="s">
        <v>133</v>
      </c>
      <c r="C124" s="126">
        <v>610</v>
      </c>
      <c r="D124" s="127" t="s">
        <v>54</v>
      </c>
      <c r="E124" s="127" t="s">
        <v>15</v>
      </c>
      <c r="F124" s="127"/>
      <c r="G124" s="127"/>
      <c r="H124" s="127"/>
      <c r="I124" s="113"/>
      <c r="J124" s="113"/>
      <c r="K124" s="115">
        <f t="shared" ref="K124:L130" si="18">K125</f>
        <v>128020.56</v>
      </c>
      <c r="L124" s="115">
        <f t="shared" si="18"/>
        <v>128020.56</v>
      </c>
      <c r="M124" s="115">
        <f t="shared" si="1"/>
        <v>100</v>
      </c>
    </row>
    <row r="125" spans="2:13" x14ac:dyDescent="0.25">
      <c r="B125" s="26" t="s">
        <v>134</v>
      </c>
      <c r="C125" s="90">
        <v>610</v>
      </c>
      <c r="D125" s="92" t="s">
        <v>54</v>
      </c>
      <c r="E125" s="92" t="s">
        <v>20</v>
      </c>
      <c r="F125" s="92"/>
      <c r="G125" s="92"/>
      <c r="H125" s="92"/>
      <c r="I125" s="87"/>
      <c r="J125" s="87"/>
      <c r="K125" s="91">
        <f t="shared" si="18"/>
        <v>128020.56</v>
      </c>
      <c r="L125" s="91">
        <f t="shared" si="18"/>
        <v>128020.56</v>
      </c>
      <c r="M125" s="91">
        <f t="shared" si="1"/>
        <v>100</v>
      </c>
    </row>
    <row r="126" spans="2:13" x14ac:dyDescent="0.25">
      <c r="B126" s="26" t="s">
        <v>141</v>
      </c>
      <c r="C126" s="90">
        <v>610</v>
      </c>
      <c r="D126" s="92" t="s">
        <v>54</v>
      </c>
      <c r="E126" s="92" t="s">
        <v>20</v>
      </c>
      <c r="F126" s="92" t="s">
        <v>142</v>
      </c>
      <c r="G126" s="92" t="s">
        <v>143</v>
      </c>
      <c r="H126" s="92" t="s">
        <v>15</v>
      </c>
      <c r="I126" s="87" t="s">
        <v>144</v>
      </c>
      <c r="J126" s="87"/>
      <c r="K126" s="91">
        <f t="shared" si="18"/>
        <v>128020.56</v>
      </c>
      <c r="L126" s="91">
        <f t="shared" si="18"/>
        <v>128020.56</v>
      </c>
      <c r="M126" s="91">
        <f t="shared" si="1"/>
        <v>100</v>
      </c>
    </row>
    <row r="127" spans="2:13" ht="45" x14ac:dyDescent="0.25">
      <c r="B127" s="26" t="s">
        <v>169</v>
      </c>
      <c r="C127" s="90">
        <v>610</v>
      </c>
      <c r="D127" s="92" t="s">
        <v>54</v>
      </c>
      <c r="E127" s="92" t="s">
        <v>20</v>
      </c>
      <c r="F127" s="92" t="s">
        <v>142</v>
      </c>
      <c r="G127" s="92" t="s">
        <v>19</v>
      </c>
      <c r="H127" s="92" t="s">
        <v>15</v>
      </c>
      <c r="I127" s="87" t="s">
        <v>144</v>
      </c>
      <c r="J127" s="87"/>
      <c r="K127" s="91">
        <f t="shared" si="18"/>
        <v>128020.56</v>
      </c>
      <c r="L127" s="91">
        <f t="shared" si="18"/>
        <v>128020.56</v>
      </c>
      <c r="M127" s="91">
        <f t="shared" si="1"/>
        <v>100</v>
      </c>
    </row>
    <row r="128" spans="2:13" x14ac:dyDescent="0.25">
      <c r="B128" s="26" t="s">
        <v>203</v>
      </c>
      <c r="C128" s="90">
        <v>610</v>
      </c>
      <c r="D128" s="92" t="s">
        <v>54</v>
      </c>
      <c r="E128" s="92" t="s">
        <v>20</v>
      </c>
      <c r="F128" s="92" t="s">
        <v>142</v>
      </c>
      <c r="G128" s="92" t="s">
        <v>19</v>
      </c>
      <c r="H128" s="92" t="s">
        <v>54</v>
      </c>
      <c r="I128" s="87" t="s">
        <v>144</v>
      </c>
      <c r="J128" s="87"/>
      <c r="K128" s="91">
        <f t="shared" si="18"/>
        <v>128020.56</v>
      </c>
      <c r="L128" s="91">
        <f t="shared" si="18"/>
        <v>128020.56</v>
      </c>
      <c r="M128" s="91">
        <f t="shared" si="1"/>
        <v>100</v>
      </c>
    </row>
    <row r="129" spans="2:13" ht="33.75" customHeight="1" x14ac:dyDescent="0.25">
      <c r="B129" s="26" t="s">
        <v>204</v>
      </c>
      <c r="C129" s="90">
        <v>610</v>
      </c>
      <c r="D129" s="92" t="s">
        <v>54</v>
      </c>
      <c r="E129" s="92" t="s">
        <v>20</v>
      </c>
      <c r="F129" s="92" t="s">
        <v>142</v>
      </c>
      <c r="G129" s="92" t="s">
        <v>19</v>
      </c>
      <c r="H129" s="92" t="s">
        <v>54</v>
      </c>
      <c r="I129" s="87" t="s">
        <v>186</v>
      </c>
      <c r="J129" s="87"/>
      <c r="K129" s="91">
        <f t="shared" si="18"/>
        <v>128020.56</v>
      </c>
      <c r="L129" s="91">
        <f t="shared" si="18"/>
        <v>128020.56</v>
      </c>
      <c r="M129" s="91">
        <f t="shared" si="1"/>
        <v>100</v>
      </c>
    </row>
    <row r="130" spans="2:13" ht="18" customHeight="1" x14ac:dyDescent="0.25">
      <c r="B130" s="26" t="s">
        <v>205</v>
      </c>
      <c r="C130" s="90">
        <v>610</v>
      </c>
      <c r="D130" s="92" t="s">
        <v>54</v>
      </c>
      <c r="E130" s="92" t="s">
        <v>20</v>
      </c>
      <c r="F130" s="92" t="s">
        <v>142</v>
      </c>
      <c r="G130" s="92" t="s">
        <v>19</v>
      </c>
      <c r="H130" s="92" t="s">
        <v>54</v>
      </c>
      <c r="I130" s="87" t="s">
        <v>186</v>
      </c>
      <c r="J130" s="87" t="s">
        <v>187</v>
      </c>
      <c r="K130" s="91">
        <f t="shared" si="18"/>
        <v>128020.56</v>
      </c>
      <c r="L130" s="91">
        <f t="shared" si="18"/>
        <v>128020.56</v>
      </c>
      <c r="M130" s="91">
        <f t="shared" si="1"/>
        <v>100</v>
      </c>
    </row>
    <row r="131" spans="2:13" ht="30.75" customHeight="1" x14ac:dyDescent="0.25">
      <c r="B131" s="26" t="s">
        <v>206</v>
      </c>
      <c r="C131" s="90">
        <v>610</v>
      </c>
      <c r="D131" s="92" t="s">
        <v>54</v>
      </c>
      <c r="E131" s="92" t="s">
        <v>20</v>
      </c>
      <c r="F131" s="92" t="s">
        <v>142</v>
      </c>
      <c r="G131" s="92" t="s">
        <v>19</v>
      </c>
      <c r="H131" s="92" t="s">
        <v>54</v>
      </c>
      <c r="I131" s="87" t="s">
        <v>186</v>
      </c>
      <c r="J131" s="87" t="s">
        <v>207</v>
      </c>
      <c r="K131" s="91">
        <v>128020.56</v>
      </c>
      <c r="L131" s="91">
        <f>K131</f>
        <v>128020.56</v>
      </c>
      <c r="M131" s="91">
        <f t="shared" si="1"/>
        <v>100</v>
      </c>
    </row>
    <row r="132" spans="2:13" x14ac:dyDescent="0.25">
      <c r="B132" s="125" t="s">
        <v>208</v>
      </c>
      <c r="C132" s="126">
        <v>610</v>
      </c>
      <c r="D132" s="127" t="s">
        <v>66</v>
      </c>
      <c r="E132" s="127" t="s">
        <v>15</v>
      </c>
      <c r="F132" s="127"/>
      <c r="G132" s="127"/>
      <c r="H132" s="127"/>
      <c r="I132" s="113"/>
      <c r="J132" s="113"/>
      <c r="K132" s="115">
        <f t="shared" ref="K132:L134" si="19">K133</f>
        <v>9680</v>
      </c>
      <c r="L132" s="115">
        <f t="shared" si="19"/>
        <v>9680</v>
      </c>
      <c r="M132" s="115">
        <f t="shared" si="1"/>
        <v>100</v>
      </c>
    </row>
    <row r="133" spans="2:13" x14ac:dyDescent="0.25">
      <c r="B133" s="26" t="s">
        <v>209</v>
      </c>
      <c r="C133" s="90">
        <v>610</v>
      </c>
      <c r="D133" s="92" t="s">
        <v>66</v>
      </c>
      <c r="E133" s="92" t="s">
        <v>21</v>
      </c>
      <c r="F133" s="92"/>
      <c r="G133" s="92"/>
      <c r="H133" s="92"/>
      <c r="I133" s="87"/>
      <c r="J133" s="87"/>
      <c r="K133" s="91">
        <f t="shared" si="19"/>
        <v>9680</v>
      </c>
      <c r="L133" s="91">
        <f t="shared" si="19"/>
        <v>9680</v>
      </c>
      <c r="M133" s="91">
        <f t="shared" si="1"/>
        <v>100</v>
      </c>
    </row>
    <row r="134" spans="2:13" ht="63" customHeight="1" x14ac:dyDescent="0.25">
      <c r="B134" s="104" t="s">
        <v>278</v>
      </c>
      <c r="C134" s="90">
        <v>610</v>
      </c>
      <c r="D134" s="92" t="s">
        <v>66</v>
      </c>
      <c r="E134" s="92" t="s">
        <v>21</v>
      </c>
      <c r="F134" s="92" t="s">
        <v>279</v>
      </c>
      <c r="G134" s="92" t="s">
        <v>143</v>
      </c>
      <c r="H134" s="92" t="s">
        <v>15</v>
      </c>
      <c r="I134" s="87" t="s">
        <v>144</v>
      </c>
      <c r="J134" s="87"/>
      <c r="K134" s="91">
        <f t="shared" si="19"/>
        <v>9680</v>
      </c>
      <c r="L134" s="91">
        <f t="shared" si="19"/>
        <v>9680</v>
      </c>
      <c r="M134" s="91">
        <f t="shared" si="1"/>
        <v>100</v>
      </c>
    </row>
    <row r="135" spans="2:13" ht="46.5" customHeight="1" x14ac:dyDescent="0.25">
      <c r="B135" s="26" t="s">
        <v>283</v>
      </c>
      <c r="C135" s="90">
        <v>610</v>
      </c>
      <c r="D135" s="92" t="s">
        <v>66</v>
      </c>
      <c r="E135" s="92" t="s">
        <v>21</v>
      </c>
      <c r="F135" s="92" t="s">
        <v>279</v>
      </c>
      <c r="G135" s="92" t="s">
        <v>81</v>
      </c>
      <c r="H135" s="92" t="s">
        <v>15</v>
      </c>
      <c r="I135" s="87" t="s">
        <v>144</v>
      </c>
      <c r="J135" s="87"/>
      <c r="K135" s="91">
        <f>K136</f>
        <v>9680</v>
      </c>
      <c r="L135" s="91">
        <f>L136</f>
        <v>9680</v>
      </c>
      <c r="M135" s="91">
        <f t="shared" si="1"/>
        <v>100</v>
      </c>
    </row>
    <row r="136" spans="2:13" ht="25.5" customHeight="1" x14ac:dyDescent="0.25">
      <c r="B136" s="122" t="s">
        <v>183</v>
      </c>
      <c r="C136" s="90">
        <v>610</v>
      </c>
      <c r="D136" s="92" t="s">
        <v>66</v>
      </c>
      <c r="E136" s="92" t="s">
        <v>21</v>
      </c>
      <c r="F136" s="92" t="s">
        <v>279</v>
      </c>
      <c r="G136" s="92" t="s">
        <v>81</v>
      </c>
      <c r="H136" s="92" t="s">
        <v>20</v>
      </c>
      <c r="I136" s="87" t="s">
        <v>144</v>
      </c>
      <c r="J136" s="87" t="s">
        <v>188</v>
      </c>
      <c r="K136" s="91">
        <f>K137</f>
        <v>9680</v>
      </c>
      <c r="L136" s="91">
        <f>L137</f>
        <v>9680</v>
      </c>
      <c r="M136" s="91">
        <f t="shared" si="1"/>
        <v>100</v>
      </c>
    </row>
    <row r="137" spans="2:13" x14ac:dyDescent="0.25">
      <c r="B137" s="122" t="s">
        <v>184</v>
      </c>
      <c r="C137" s="90">
        <v>610</v>
      </c>
      <c r="D137" s="92" t="s">
        <v>66</v>
      </c>
      <c r="E137" s="92" t="s">
        <v>21</v>
      </c>
      <c r="F137" s="92" t="s">
        <v>279</v>
      </c>
      <c r="G137" s="92" t="s">
        <v>81</v>
      </c>
      <c r="H137" s="92" t="s">
        <v>20</v>
      </c>
      <c r="I137" s="87" t="s">
        <v>171</v>
      </c>
      <c r="J137" s="87" t="s">
        <v>188</v>
      </c>
      <c r="K137" s="91">
        <v>9680</v>
      </c>
      <c r="L137" s="91">
        <v>9680</v>
      </c>
      <c r="M137" s="91">
        <f t="shared" si="1"/>
        <v>100</v>
      </c>
    </row>
    <row r="138" spans="2:13" x14ac:dyDescent="0.25">
      <c r="B138" s="196" t="s">
        <v>116</v>
      </c>
      <c r="C138" s="197"/>
      <c r="D138" s="197"/>
      <c r="E138" s="197"/>
      <c r="F138" s="197"/>
      <c r="G138" s="197"/>
      <c r="H138" s="197"/>
      <c r="I138" s="197"/>
      <c r="J138" s="198"/>
      <c r="K138" s="48">
        <f>K11</f>
        <v>8814957.6900000013</v>
      </c>
      <c r="L138" s="48">
        <f>L11</f>
        <v>8703395.2700000014</v>
      </c>
      <c r="M138" s="48">
        <f t="shared" si="1"/>
        <v>98.734396421135855</v>
      </c>
    </row>
  </sheetData>
  <mergeCells count="15">
    <mergeCell ref="F10:I10"/>
    <mergeCell ref="B138:J138"/>
    <mergeCell ref="C8:C9"/>
    <mergeCell ref="D8:D9"/>
    <mergeCell ref="E8:E9"/>
    <mergeCell ref="J8:J9"/>
    <mergeCell ref="B7:B9"/>
    <mergeCell ref="B1:J3"/>
    <mergeCell ref="K1:M4"/>
    <mergeCell ref="B6:N6"/>
    <mergeCell ref="C7:J7"/>
    <mergeCell ref="K7:K9"/>
    <mergeCell ref="L7:L9"/>
    <mergeCell ref="M7:M9"/>
    <mergeCell ref="F8:I9"/>
  </mergeCells>
  <pageMargins left="0.16" right="0.17" top="0.31" bottom="0.19" header="0.31496062992125984" footer="0.16"/>
  <pageSetup paperSize="9" orientation="landscape" horizontalDpi="180" verticalDpi="18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9"/>
  <sheetViews>
    <sheetView workbookViewId="0">
      <selection activeCell="J1" sqref="J1:L4"/>
    </sheetView>
  </sheetViews>
  <sheetFormatPr defaultRowHeight="15" x14ac:dyDescent="0.25"/>
  <cols>
    <col min="1" max="1" width="5.7109375" style="33" customWidth="1"/>
    <col min="2" max="2" width="6" style="33" customWidth="1"/>
    <col min="3" max="3" width="6.140625" style="33" customWidth="1"/>
    <col min="4" max="4" width="5.140625" style="33" customWidth="1"/>
    <col min="5" max="6" width="4" style="33" customWidth="1"/>
    <col min="7" max="7" width="6.28515625" style="33" customWidth="1"/>
    <col min="8" max="8" width="14.5703125" style="33" customWidth="1"/>
    <col min="9" max="9" width="46.7109375" style="33" customWidth="1"/>
    <col min="10" max="10" width="15.85546875" style="33" customWidth="1"/>
    <col min="11" max="11" width="16.85546875" style="33" customWidth="1"/>
    <col min="12" max="12" width="10.5703125" style="33" customWidth="1"/>
    <col min="13" max="13" width="12.42578125" style="33" hidden="1" customWidth="1"/>
    <col min="14" max="16384" width="9.140625" style="33"/>
  </cols>
  <sheetData>
    <row r="1" spans="2:13" ht="11.25" customHeight="1" x14ac:dyDescent="0.25">
      <c r="B1" s="155"/>
      <c r="C1" s="155"/>
      <c r="D1" s="155"/>
      <c r="E1" s="155"/>
      <c r="F1" s="155"/>
      <c r="G1" s="155"/>
      <c r="H1" s="155"/>
      <c r="I1" s="155"/>
      <c r="J1" s="194" t="s">
        <v>286</v>
      </c>
      <c r="K1" s="155"/>
      <c r="L1" s="155"/>
      <c r="M1" s="31"/>
    </row>
    <row r="2" spans="2:13" ht="63" customHeight="1" x14ac:dyDescent="0.25"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32"/>
    </row>
    <row r="3" spans="2:13" ht="3.75" customHeight="1" x14ac:dyDescent="0.25"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32"/>
    </row>
    <row r="4" spans="2:13" ht="14.25" hidden="1" customHeight="1" x14ac:dyDescent="0.25">
      <c r="B4" s="32"/>
      <c r="C4" s="32"/>
      <c r="D4" s="32"/>
      <c r="E4" s="32"/>
      <c r="F4" s="32"/>
      <c r="G4" s="32"/>
      <c r="H4" s="32"/>
      <c r="I4" s="32"/>
      <c r="J4" s="155"/>
      <c r="K4" s="155"/>
      <c r="L4" s="155"/>
      <c r="M4" s="32"/>
    </row>
    <row r="5" spans="2:13" ht="4.5" hidden="1" customHeight="1" x14ac:dyDescent="0.25">
      <c r="B5" s="2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2:13" ht="44.25" customHeight="1" x14ac:dyDescent="0.25">
      <c r="B6" s="224" t="s">
        <v>254</v>
      </c>
      <c r="C6" s="224"/>
      <c r="D6" s="224"/>
      <c r="E6" s="224"/>
      <c r="F6" s="224"/>
      <c r="G6" s="224"/>
      <c r="H6" s="224"/>
      <c r="I6" s="224"/>
      <c r="J6" s="224"/>
      <c r="K6" s="224"/>
      <c r="L6" s="224"/>
    </row>
    <row r="7" spans="2:13" ht="30" customHeight="1" x14ac:dyDescent="0.25">
      <c r="B7" s="236" t="s">
        <v>210</v>
      </c>
      <c r="C7" s="237"/>
      <c r="D7" s="237"/>
      <c r="E7" s="237"/>
      <c r="F7" s="237"/>
      <c r="G7" s="237"/>
      <c r="H7" s="238"/>
      <c r="I7" s="231" t="s">
        <v>214</v>
      </c>
      <c r="J7" s="231" t="s">
        <v>285</v>
      </c>
      <c r="K7" s="231" t="s">
        <v>104</v>
      </c>
      <c r="L7" s="231" t="s">
        <v>101</v>
      </c>
    </row>
    <row r="8" spans="2:13" ht="46.5" customHeight="1" x14ac:dyDescent="0.25">
      <c r="B8" s="225" t="s">
        <v>5</v>
      </c>
      <c r="C8" s="225" t="s">
        <v>6</v>
      </c>
      <c r="D8" s="233" t="s">
        <v>211</v>
      </c>
      <c r="E8" s="234"/>
      <c r="F8" s="235"/>
      <c r="G8" s="227" t="s">
        <v>212</v>
      </c>
      <c r="H8" s="229" t="s">
        <v>213</v>
      </c>
      <c r="I8" s="232"/>
      <c r="J8" s="232"/>
      <c r="K8" s="232"/>
      <c r="L8" s="232"/>
    </row>
    <row r="9" spans="2:13" ht="154.5" customHeight="1" x14ac:dyDescent="0.25">
      <c r="B9" s="226"/>
      <c r="C9" s="226"/>
      <c r="D9" s="97"/>
      <c r="E9" s="98" t="s">
        <v>8</v>
      </c>
      <c r="F9" s="99" t="s">
        <v>9</v>
      </c>
      <c r="G9" s="228"/>
      <c r="H9" s="230"/>
      <c r="I9" s="232"/>
      <c r="J9" s="232"/>
      <c r="K9" s="232"/>
      <c r="L9" s="232"/>
    </row>
    <row r="10" spans="2:13" ht="31.5" x14ac:dyDescent="0.25">
      <c r="B10" s="40" t="s">
        <v>20</v>
      </c>
      <c r="C10" s="40" t="s">
        <v>49</v>
      </c>
      <c r="D10" s="40" t="s">
        <v>15</v>
      </c>
      <c r="E10" s="40" t="s">
        <v>15</v>
      </c>
      <c r="F10" s="40" t="s">
        <v>15</v>
      </c>
      <c r="G10" s="40" t="s">
        <v>16</v>
      </c>
      <c r="H10" s="40" t="s">
        <v>14</v>
      </c>
      <c r="I10" s="39" t="s">
        <v>215</v>
      </c>
      <c r="J10" s="53">
        <f>J11+J15</f>
        <v>-221928.91000000015</v>
      </c>
      <c r="K10" s="53">
        <f>K11+K15</f>
        <v>-333520.91000000015</v>
      </c>
      <c r="L10" s="54"/>
    </row>
    <row r="11" spans="2:13" ht="15.75" x14ac:dyDescent="0.25">
      <c r="B11" s="40" t="s">
        <v>20</v>
      </c>
      <c r="C11" s="40" t="s">
        <v>49</v>
      </c>
      <c r="D11" s="40" t="s">
        <v>15</v>
      </c>
      <c r="E11" s="40" t="s">
        <v>15</v>
      </c>
      <c r="F11" s="40" t="s">
        <v>15</v>
      </c>
      <c r="G11" s="40" t="s">
        <v>16</v>
      </c>
      <c r="H11" s="40" t="s">
        <v>194</v>
      </c>
      <c r="I11" s="39" t="s">
        <v>216</v>
      </c>
      <c r="J11" s="93">
        <f t="shared" ref="J11:K13" si="0">J12</f>
        <v>-9036886.5999999996</v>
      </c>
      <c r="K11" s="93">
        <f t="shared" si="0"/>
        <v>-9036916.1799999997</v>
      </c>
      <c r="L11" s="54">
        <f t="shared" ref="L11:L16" si="1">K11/J11*100</f>
        <v>100.00032732512103</v>
      </c>
    </row>
    <row r="12" spans="2:13" ht="31.5" x14ac:dyDescent="0.25">
      <c r="B12" s="40" t="s">
        <v>20</v>
      </c>
      <c r="C12" s="40" t="s">
        <v>49</v>
      </c>
      <c r="D12" s="40" t="s">
        <v>21</v>
      </c>
      <c r="E12" s="40" t="s">
        <v>15</v>
      </c>
      <c r="F12" s="40" t="s">
        <v>15</v>
      </c>
      <c r="G12" s="40" t="s">
        <v>16</v>
      </c>
      <c r="H12" s="40" t="s">
        <v>194</v>
      </c>
      <c r="I12" s="39" t="s">
        <v>217</v>
      </c>
      <c r="J12" s="93">
        <f t="shared" si="0"/>
        <v>-9036886.5999999996</v>
      </c>
      <c r="K12" s="93">
        <f t="shared" si="0"/>
        <v>-9036916.1799999997</v>
      </c>
      <c r="L12" s="54">
        <f t="shared" si="1"/>
        <v>100.00032732512103</v>
      </c>
    </row>
    <row r="13" spans="2:13" ht="31.5" x14ac:dyDescent="0.25">
      <c r="B13" s="40" t="s">
        <v>20</v>
      </c>
      <c r="C13" s="40" t="s">
        <v>49</v>
      </c>
      <c r="D13" s="40" t="s">
        <v>20</v>
      </c>
      <c r="E13" s="40" t="s">
        <v>15</v>
      </c>
      <c r="F13" s="40" t="s">
        <v>15</v>
      </c>
      <c r="G13" s="40" t="s">
        <v>16</v>
      </c>
      <c r="H13" s="40" t="s">
        <v>224</v>
      </c>
      <c r="I13" s="39" t="s">
        <v>218</v>
      </c>
      <c r="J13" s="93">
        <f t="shared" si="0"/>
        <v>-9036886.5999999996</v>
      </c>
      <c r="K13" s="93">
        <f t="shared" si="0"/>
        <v>-9036916.1799999997</v>
      </c>
      <c r="L13" s="54">
        <f t="shared" si="1"/>
        <v>100.00032732512103</v>
      </c>
    </row>
    <row r="14" spans="2:13" ht="31.5" x14ac:dyDescent="0.25">
      <c r="B14" s="40" t="s">
        <v>20</v>
      </c>
      <c r="C14" s="40" t="s">
        <v>49</v>
      </c>
      <c r="D14" s="40" t="s">
        <v>21</v>
      </c>
      <c r="E14" s="40" t="s">
        <v>20</v>
      </c>
      <c r="F14" s="40" t="s">
        <v>49</v>
      </c>
      <c r="G14" s="40" t="s">
        <v>16</v>
      </c>
      <c r="H14" s="40" t="s">
        <v>224</v>
      </c>
      <c r="I14" s="39" t="s">
        <v>218</v>
      </c>
      <c r="J14" s="93">
        <v>-9036886.5999999996</v>
      </c>
      <c r="K14" s="93">
        <v>-9036916.1799999997</v>
      </c>
      <c r="L14" s="54">
        <f t="shared" si="1"/>
        <v>100.00032732512103</v>
      </c>
    </row>
    <row r="15" spans="2:13" ht="15.75" x14ac:dyDescent="0.25">
      <c r="B15" s="40" t="s">
        <v>20</v>
      </c>
      <c r="C15" s="40" t="s">
        <v>49</v>
      </c>
      <c r="D15" s="40" t="s">
        <v>15</v>
      </c>
      <c r="E15" s="40" t="s">
        <v>15</v>
      </c>
      <c r="F15" s="40" t="s">
        <v>15</v>
      </c>
      <c r="G15" s="40" t="s">
        <v>16</v>
      </c>
      <c r="H15" s="40" t="s">
        <v>225</v>
      </c>
      <c r="I15" s="39" t="s">
        <v>219</v>
      </c>
      <c r="J15" s="94">
        <f t="shared" ref="J15:K17" si="2">J16</f>
        <v>8814957.6899999995</v>
      </c>
      <c r="K15" s="94">
        <f t="shared" si="2"/>
        <v>8703395.2699999996</v>
      </c>
      <c r="L15" s="54">
        <f t="shared" si="1"/>
        <v>98.734396421135855</v>
      </c>
    </row>
    <row r="16" spans="2:13" ht="31.5" x14ac:dyDescent="0.25">
      <c r="B16" s="40" t="s">
        <v>20</v>
      </c>
      <c r="C16" s="40" t="s">
        <v>49</v>
      </c>
      <c r="D16" s="40" t="s">
        <v>21</v>
      </c>
      <c r="E16" s="40" t="s">
        <v>15</v>
      </c>
      <c r="F16" s="40" t="s">
        <v>15</v>
      </c>
      <c r="G16" s="40" t="s">
        <v>16</v>
      </c>
      <c r="H16" s="40" t="s">
        <v>225</v>
      </c>
      <c r="I16" s="39" t="s">
        <v>220</v>
      </c>
      <c r="J16" s="94">
        <f t="shared" si="2"/>
        <v>8814957.6899999995</v>
      </c>
      <c r="K16" s="94">
        <f t="shared" si="2"/>
        <v>8703395.2699999996</v>
      </c>
      <c r="L16" s="54">
        <f t="shared" si="1"/>
        <v>98.734396421135855</v>
      </c>
    </row>
    <row r="17" spans="2:12" ht="31.5" x14ac:dyDescent="0.25">
      <c r="B17" s="40" t="s">
        <v>20</v>
      </c>
      <c r="C17" s="40" t="s">
        <v>49</v>
      </c>
      <c r="D17" s="40" t="s">
        <v>21</v>
      </c>
      <c r="E17" s="40" t="s">
        <v>20</v>
      </c>
      <c r="F17" s="40" t="s">
        <v>15</v>
      </c>
      <c r="G17" s="40" t="s">
        <v>16</v>
      </c>
      <c r="H17" s="40" t="s">
        <v>226</v>
      </c>
      <c r="I17" s="39" t="s">
        <v>221</v>
      </c>
      <c r="J17" s="94">
        <f t="shared" si="2"/>
        <v>8814957.6899999995</v>
      </c>
      <c r="K17" s="94">
        <f t="shared" si="2"/>
        <v>8703395.2699999996</v>
      </c>
      <c r="L17" s="54">
        <f>K17/J17*100</f>
        <v>98.734396421135855</v>
      </c>
    </row>
    <row r="18" spans="2:12" ht="31.5" x14ac:dyDescent="0.25">
      <c r="B18" s="40" t="s">
        <v>20</v>
      </c>
      <c r="C18" s="40" t="s">
        <v>49</v>
      </c>
      <c r="D18" s="40" t="s">
        <v>21</v>
      </c>
      <c r="E18" s="40" t="s">
        <v>20</v>
      </c>
      <c r="F18" s="40" t="s">
        <v>49</v>
      </c>
      <c r="G18" s="40" t="s">
        <v>16</v>
      </c>
      <c r="H18" s="40" t="s">
        <v>226</v>
      </c>
      <c r="I18" s="39" t="s">
        <v>222</v>
      </c>
      <c r="J18" s="94">
        <v>8814957.6899999995</v>
      </c>
      <c r="K18" s="94">
        <v>8703395.2699999996</v>
      </c>
      <c r="L18" s="54">
        <f>K18/J18*100</f>
        <v>98.734396421135855</v>
      </c>
    </row>
    <row r="19" spans="2:12" ht="31.5" x14ac:dyDescent="0.25">
      <c r="B19" s="37"/>
      <c r="C19" s="37"/>
      <c r="D19" s="37"/>
      <c r="E19" s="37"/>
      <c r="F19" s="37"/>
      <c r="G19" s="37"/>
      <c r="H19" s="37"/>
      <c r="I19" s="39" t="s">
        <v>223</v>
      </c>
      <c r="J19" s="54">
        <f>J10</f>
        <v>-221928.91000000015</v>
      </c>
      <c r="K19" s="54">
        <f>K10</f>
        <v>-333520.91000000015</v>
      </c>
      <c r="L19" s="54" t="s">
        <v>143</v>
      </c>
    </row>
  </sheetData>
  <mergeCells count="13">
    <mergeCell ref="B1:I3"/>
    <mergeCell ref="J1:L4"/>
    <mergeCell ref="B6:L6"/>
    <mergeCell ref="B8:B9"/>
    <mergeCell ref="C8:C9"/>
    <mergeCell ref="G8:G9"/>
    <mergeCell ref="H8:H9"/>
    <mergeCell ref="I7:I9"/>
    <mergeCell ref="J7:J9"/>
    <mergeCell ref="L7:L9"/>
    <mergeCell ref="D8:F8"/>
    <mergeCell ref="B7:H7"/>
    <mergeCell ref="K7:K9"/>
  </mergeCells>
  <pageMargins left="0.16" right="0.17" top="0.31" bottom="0.19" header="0.31496062992125984" footer="0.16"/>
  <pageSetup paperSize="9" orientation="landscape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3"/>
  <sheetViews>
    <sheetView tabSelected="1" topLeftCell="A9" workbookViewId="0">
      <selection activeCell="K26" sqref="K26"/>
    </sheetView>
  </sheetViews>
  <sheetFormatPr defaultRowHeight="15" x14ac:dyDescent="0.25"/>
  <cols>
    <col min="1" max="1" width="5.7109375" style="33" customWidth="1"/>
    <col min="2" max="2" width="7.140625" style="33" customWidth="1"/>
    <col min="3" max="3" width="6" style="33" customWidth="1"/>
    <col min="4" max="4" width="6.140625" style="33" customWidth="1"/>
    <col min="5" max="5" width="5.140625" style="33" customWidth="1"/>
    <col min="6" max="7" width="4" style="33" customWidth="1"/>
    <col min="8" max="8" width="6.28515625" style="33" customWidth="1"/>
    <col min="9" max="9" width="14.5703125" style="33" customWidth="1"/>
    <col min="10" max="10" width="39.85546875" style="33" customWidth="1"/>
    <col min="11" max="11" width="15.85546875" style="33" customWidth="1"/>
    <col min="12" max="12" width="17.42578125" style="33" customWidth="1"/>
    <col min="13" max="13" width="11.7109375" style="33" customWidth="1"/>
    <col min="14" max="14" width="12.42578125" style="33" hidden="1" customWidth="1"/>
    <col min="15" max="16384" width="9.140625" style="33"/>
  </cols>
  <sheetData>
    <row r="1" spans="2:14" ht="11.25" customHeight="1" x14ac:dyDescent="0.25">
      <c r="B1" s="155"/>
      <c r="C1" s="155"/>
      <c r="D1" s="155"/>
      <c r="E1" s="155"/>
      <c r="F1" s="155"/>
      <c r="G1" s="155"/>
      <c r="H1" s="155"/>
      <c r="I1" s="155"/>
      <c r="J1" s="155"/>
      <c r="K1" s="194" t="s">
        <v>287</v>
      </c>
      <c r="L1" s="155"/>
      <c r="M1" s="155"/>
      <c r="N1" s="35"/>
    </row>
    <row r="2" spans="2:14" ht="59.25" customHeight="1" x14ac:dyDescent="0.25"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36"/>
    </row>
    <row r="3" spans="2:14" ht="2.25" hidden="1" customHeight="1" x14ac:dyDescent="0.25"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36"/>
    </row>
    <row r="4" spans="2:14" ht="14.25" hidden="1" customHeight="1" x14ac:dyDescent="0.25">
      <c r="C4" s="36"/>
      <c r="D4" s="36"/>
      <c r="E4" s="36"/>
      <c r="F4" s="36"/>
      <c r="G4" s="36"/>
      <c r="H4" s="36"/>
      <c r="I4" s="36"/>
      <c r="J4" s="36"/>
      <c r="K4" s="155"/>
      <c r="L4" s="155"/>
      <c r="M4" s="155"/>
      <c r="N4" s="36"/>
    </row>
    <row r="5" spans="2:14" ht="4.5" hidden="1" customHeight="1" x14ac:dyDescent="0.25">
      <c r="C5" s="2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2:14" ht="44.25" customHeight="1" x14ac:dyDescent="0.25">
      <c r="C6" s="224" t="s">
        <v>255</v>
      </c>
      <c r="D6" s="224"/>
      <c r="E6" s="224"/>
      <c r="F6" s="224"/>
      <c r="G6" s="224"/>
      <c r="H6" s="224"/>
      <c r="I6" s="224"/>
      <c r="J6" s="224"/>
      <c r="K6" s="224"/>
      <c r="L6" s="224"/>
      <c r="M6" s="224"/>
    </row>
    <row r="7" spans="2:14" ht="30" customHeight="1" x14ac:dyDescent="0.25">
      <c r="B7" s="245" t="s">
        <v>227</v>
      </c>
      <c r="C7" s="236" t="s">
        <v>210</v>
      </c>
      <c r="D7" s="237"/>
      <c r="E7" s="237"/>
      <c r="F7" s="237"/>
      <c r="G7" s="237"/>
      <c r="H7" s="248"/>
      <c r="I7" s="238"/>
      <c r="J7" s="231" t="s">
        <v>214</v>
      </c>
      <c r="K7" s="231" t="s">
        <v>285</v>
      </c>
      <c r="L7" s="231" t="s">
        <v>104</v>
      </c>
      <c r="M7" s="231" t="s">
        <v>101</v>
      </c>
    </row>
    <row r="8" spans="2:14" ht="46.5" customHeight="1" x14ac:dyDescent="0.25">
      <c r="B8" s="246"/>
      <c r="C8" s="249" t="s">
        <v>5</v>
      </c>
      <c r="D8" s="249" t="s">
        <v>6</v>
      </c>
      <c r="E8" s="239" t="s">
        <v>211</v>
      </c>
      <c r="F8" s="240"/>
      <c r="G8" s="241"/>
      <c r="H8" s="242" t="s">
        <v>212</v>
      </c>
      <c r="I8" s="243" t="s">
        <v>213</v>
      </c>
      <c r="J8" s="232"/>
      <c r="K8" s="232"/>
      <c r="L8" s="232"/>
      <c r="M8" s="232"/>
    </row>
    <row r="9" spans="2:14" ht="164.25" customHeight="1" x14ac:dyDescent="0.25">
      <c r="B9" s="247"/>
      <c r="C9" s="250"/>
      <c r="D9" s="250"/>
      <c r="E9" s="38"/>
      <c r="F9" s="70" t="s">
        <v>8</v>
      </c>
      <c r="G9" s="100" t="s">
        <v>9</v>
      </c>
      <c r="H9" s="242"/>
      <c r="I9" s="244"/>
      <c r="J9" s="232"/>
      <c r="K9" s="232"/>
      <c r="L9" s="232"/>
      <c r="M9" s="232"/>
    </row>
    <row r="10" spans="2:14" ht="63" x14ac:dyDescent="0.25">
      <c r="B10" s="42">
        <v>610</v>
      </c>
      <c r="C10" s="40" t="s">
        <v>15</v>
      </c>
      <c r="D10" s="40" t="s">
        <v>15</v>
      </c>
      <c r="E10" s="40" t="s">
        <v>15</v>
      </c>
      <c r="F10" s="40" t="s">
        <v>15</v>
      </c>
      <c r="G10" s="40" t="s">
        <v>15</v>
      </c>
      <c r="H10" s="71" t="s">
        <v>16</v>
      </c>
      <c r="I10" s="40" t="s">
        <v>14</v>
      </c>
      <c r="J10" s="39" t="s">
        <v>271</v>
      </c>
      <c r="K10" s="95">
        <f>K11+K12</f>
        <v>-221928.91000000015</v>
      </c>
      <c r="L10" s="95">
        <f>L11+L12</f>
        <v>-333520.91000000015</v>
      </c>
      <c r="M10" s="55"/>
    </row>
    <row r="11" spans="2:14" ht="31.5" x14ac:dyDescent="0.25">
      <c r="B11" s="42">
        <v>610</v>
      </c>
      <c r="C11" s="40" t="s">
        <v>20</v>
      </c>
      <c r="D11" s="40" t="s">
        <v>49</v>
      </c>
      <c r="E11" s="40" t="s">
        <v>21</v>
      </c>
      <c r="F11" s="40" t="s">
        <v>20</v>
      </c>
      <c r="G11" s="40" t="s">
        <v>54</v>
      </c>
      <c r="H11" s="40" t="s">
        <v>16</v>
      </c>
      <c r="I11" s="40" t="s">
        <v>224</v>
      </c>
      <c r="J11" s="39" t="s">
        <v>218</v>
      </c>
      <c r="K11" s="96">
        <v>-9036886.5999999996</v>
      </c>
      <c r="L11" s="96">
        <v>-9036916.1799999997</v>
      </c>
      <c r="M11" s="55">
        <f>L11/K11*100</f>
        <v>100.00032732512103</v>
      </c>
    </row>
    <row r="12" spans="2:14" ht="47.25" x14ac:dyDescent="0.25">
      <c r="B12" s="42">
        <v>610</v>
      </c>
      <c r="C12" s="40" t="s">
        <v>20</v>
      </c>
      <c r="D12" s="40" t="s">
        <v>49</v>
      </c>
      <c r="E12" s="40" t="s">
        <v>21</v>
      </c>
      <c r="F12" s="40" t="s">
        <v>20</v>
      </c>
      <c r="G12" s="40" t="s">
        <v>54</v>
      </c>
      <c r="H12" s="40" t="s">
        <v>16</v>
      </c>
      <c r="I12" s="40" t="s">
        <v>226</v>
      </c>
      <c r="J12" s="39" t="s">
        <v>222</v>
      </c>
      <c r="K12" s="96">
        <v>8814957.6899999995</v>
      </c>
      <c r="L12" s="96">
        <v>8703395.2699999996</v>
      </c>
      <c r="M12" s="55">
        <f>L12/K12*100</f>
        <v>98.734396421135855</v>
      </c>
    </row>
    <row r="13" spans="2:14" ht="31.5" x14ac:dyDescent="0.25">
      <c r="B13" s="3"/>
      <c r="C13" s="37"/>
      <c r="D13" s="37"/>
      <c r="E13" s="37"/>
      <c r="F13" s="37"/>
      <c r="G13" s="37"/>
      <c r="H13" s="37"/>
      <c r="I13" s="37"/>
      <c r="J13" s="39" t="s">
        <v>223</v>
      </c>
      <c r="K13" s="55">
        <v>0</v>
      </c>
      <c r="L13" s="55">
        <v>0</v>
      </c>
      <c r="M13" s="55"/>
    </row>
  </sheetData>
  <mergeCells count="14">
    <mergeCell ref="B1:J3"/>
    <mergeCell ref="K1:M4"/>
    <mergeCell ref="E8:G8"/>
    <mergeCell ref="H8:H9"/>
    <mergeCell ref="I8:I9"/>
    <mergeCell ref="B7:B9"/>
    <mergeCell ref="C6:M6"/>
    <mergeCell ref="C7:I7"/>
    <mergeCell ref="J7:J9"/>
    <mergeCell ref="K7:K9"/>
    <mergeCell ref="L7:L9"/>
    <mergeCell ref="M7:M9"/>
    <mergeCell ref="C8:C9"/>
    <mergeCell ref="D8:D9"/>
  </mergeCells>
  <pageMargins left="0.21" right="0.17" top="0.31" bottom="0.19" header="0.31496062992125984" footer="0.16"/>
  <pageSetup paperSize="9" orientation="landscape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2"/>
  <sheetViews>
    <sheetView workbookViewId="0">
      <selection activeCell="L14" sqref="L14"/>
    </sheetView>
  </sheetViews>
  <sheetFormatPr defaultRowHeight="15" x14ac:dyDescent="0.25"/>
  <cols>
    <col min="1" max="1" width="5.7109375" style="33" customWidth="1"/>
    <col min="2" max="2" width="8.140625" style="33" customWidth="1"/>
    <col min="3" max="3" width="11.28515625" style="33" customWidth="1"/>
    <col min="4" max="4" width="11.85546875" style="33" customWidth="1"/>
    <col min="5" max="5" width="21.5703125" style="33" customWidth="1"/>
    <col min="6" max="6" width="23" style="33" customWidth="1"/>
    <col min="7" max="7" width="18.85546875" style="33" customWidth="1"/>
    <col min="8" max="8" width="2.5703125" style="33" customWidth="1"/>
    <col min="9" max="9" width="14.5703125" style="33" hidden="1" customWidth="1"/>
    <col min="10" max="10" width="4.28515625" style="33" hidden="1" customWidth="1"/>
    <col min="11" max="11" width="14.7109375" style="33" customWidth="1"/>
    <col min="12" max="12" width="13.7109375" style="33" customWidth="1"/>
    <col min="13" max="13" width="6.42578125" style="33" customWidth="1"/>
    <col min="14" max="14" width="12.42578125" style="33" hidden="1" customWidth="1"/>
    <col min="15" max="16384" width="9.140625" style="33"/>
  </cols>
  <sheetData>
    <row r="1" spans="2:14" ht="11.25" customHeight="1" x14ac:dyDescent="0.25">
      <c r="B1" s="155"/>
      <c r="C1" s="155"/>
      <c r="D1" s="155"/>
      <c r="E1" s="155"/>
      <c r="F1" s="155"/>
      <c r="G1" s="155"/>
      <c r="H1" s="155"/>
      <c r="I1" s="35"/>
      <c r="J1" s="35"/>
      <c r="K1" s="194" t="s">
        <v>257</v>
      </c>
      <c r="L1" s="155"/>
      <c r="M1" s="155"/>
      <c r="N1" s="35"/>
    </row>
    <row r="2" spans="2:14" ht="82.5" customHeight="1" x14ac:dyDescent="0.25">
      <c r="B2" s="155"/>
      <c r="C2" s="155"/>
      <c r="D2" s="155"/>
      <c r="E2" s="155"/>
      <c r="F2" s="155"/>
      <c r="G2" s="155"/>
      <c r="H2" s="155"/>
      <c r="I2" s="36"/>
      <c r="J2" s="36"/>
      <c r="K2" s="155"/>
      <c r="L2" s="155"/>
      <c r="M2" s="155"/>
      <c r="N2" s="36"/>
    </row>
    <row r="3" spans="2:14" ht="1.5" customHeight="1" x14ac:dyDescent="0.25">
      <c r="B3" s="155"/>
      <c r="C3" s="155"/>
      <c r="D3" s="155"/>
      <c r="E3" s="155"/>
      <c r="F3" s="155"/>
      <c r="G3" s="155"/>
      <c r="H3" s="155"/>
      <c r="I3" s="36"/>
      <c r="J3" s="36"/>
      <c r="K3" s="155"/>
      <c r="L3" s="155"/>
      <c r="M3" s="155"/>
      <c r="N3" s="36"/>
    </row>
    <row r="4" spans="2:14" ht="14.25" hidden="1" customHeight="1" x14ac:dyDescent="0.25">
      <c r="C4" s="36"/>
      <c r="D4" s="36"/>
      <c r="E4" s="36"/>
      <c r="F4" s="36"/>
      <c r="G4" s="36"/>
      <c r="H4" s="36"/>
      <c r="I4" s="36"/>
      <c r="J4" s="36"/>
      <c r="K4" s="155"/>
      <c r="L4" s="155"/>
      <c r="M4" s="155"/>
      <c r="N4" s="36"/>
    </row>
    <row r="5" spans="2:14" ht="4.5" hidden="1" customHeight="1" x14ac:dyDescent="0.25">
      <c r="C5" s="2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2:14" ht="44.25" customHeight="1" x14ac:dyDescent="0.25">
      <c r="C6" s="251" t="s">
        <v>256</v>
      </c>
      <c r="D6" s="251"/>
      <c r="E6" s="251"/>
      <c r="F6" s="251"/>
      <c r="G6" s="251"/>
      <c r="H6" s="251"/>
      <c r="I6" s="251"/>
      <c r="J6" s="251"/>
      <c r="K6" s="251"/>
      <c r="L6" s="251"/>
      <c r="M6" s="251"/>
    </row>
    <row r="7" spans="2:14" x14ac:dyDescent="0.25"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</row>
    <row r="8" spans="2:14" x14ac:dyDescent="0.25">
      <c r="B8" s="252" t="s">
        <v>228</v>
      </c>
      <c r="C8" s="216" t="s">
        <v>229</v>
      </c>
      <c r="D8" s="218"/>
      <c r="E8" s="252" t="s">
        <v>232</v>
      </c>
      <c r="F8" s="252" t="s">
        <v>233</v>
      </c>
      <c r="G8" s="252" t="s">
        <v>12</v>
      </c>
    </row>
    <row r="9" spans="2:14" x14ac:dyDescent="0.25">
      <c r="B9" s="253"/>
      <c r="C9" s="43" t="s">
        <v>230</v>
      </c>
      <c r="D9" s="43" t="s">
        <v>231</v>
      </c>
      <c r="E9" s="253"/>
      <c r="F9" s="253"/>
      <c r="G9" s="253"/>
    </row>
    <row r="10" spans="2:14" ht="35.25" customHeight="1" x14ac:dyDescent="0.25">
      <c r="B10" s="17">
        <v>1</v>
      </c>
      <c r="C10" s="74"/>
      <c r="D10" s="75"/>
      <c r="E10" s="76"/>
      <c r="F10" s="76"/>
      <c r="G10" s="17"/>
    </row>
    <row r="11" spans="2:14" x14ac:dyDescent="0.25">
      <c r="B11" s="41"/>
      <c r="C11" s="41"/>
      <c r="D11" s="41"/>
      <c r="E11" s="41"/>
      <c r="F11" s="41"/>
      <c r="G11" s="41"/>
    </row>
    <row r="12" spans="2:14" x14ac:dyDescent="0.25">
      <c r="B12" s="41"/>
      <c r="C12" s="41"/>
      <c r="D12" s="41"/>
      <c r="E12" s="41"/>
      <c r="F12" s="41"/>
      <c r="G12" s="41"/>
    </row>
  </sheetData>
  <mergeCells count="8">
    <mergeCell ref="B1:H3"/>
    <mergeCell ref="K1:M4"/>
    <mergeCell ref="C6:M6"/>
    <mergeCell ref="C8:D8"/>
    <mergeCell ref="B8:B9"/>
    <mergeCell ref="E8:E9"/>
    <mergeCell ref="F8:F9"/>
    <mergeCell ref="G8:G9"/>
  </mergeCells>
  <pageMargins left="0.16" right="0.17" top="0.31" bottom="0.19" header="0.31496062992125984" footer="0.16"/>
  <pageSetup paperSize="9" orientation="landscape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5" workbookViewId="0">
      <selection activeCell="A79" sqref="A79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Приложение № 1</vt:lpstr>
      <vt:lpstr>Приложение № 2</vt:lpstr>
      <vt:lpstr>Приложение № 3</vt:lpstr>
      <vt:lpstr>Приложение № 4</vt:lpstr>
      <vt:lpstr>Приложение № 5</vt:lpstr>
      <vt:lpstr>Приложение № 6</vt:lpstr>
      <vt:lpstr>Приложение № 7</vt:lpstr>
      <vt:lpstr>Приложение № 8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2024-05-08T10:46:34Z</dcterms:modified>
</cp:coreProperties>
</file>